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1435" windowHeight="10020"/>
  </bookViews>
  <sheets>
    <sheet name="손익계산서" sheetId="1" r:id="rId1"/>
  </sheets>
  <externalReferences>
    <externalReference r:id="rId2"/>
    <externalReference r:id="rId3"/>
  </externalReferences>
  <calcPr calcId="125725"/>
</workbook>
</file>

<file path=xl/calcChain.xml><?xml version="1.0" encoding="utf-8"?>
<calcChain xmlns="http://schemas.openxmlformats.org/spreadsheetml/2006/main">
  <c r="F51" i="1"/>
  <c r="E49"/>
  <c r="E48"/>
  <c r="E47"/>
  <c r="F46"/>
  <c r="E45"/>
  <c r="E44"/>
  <c r="F43" s="1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F16"/>
  <c r="E15"/>
  <c r="E14"/>
  <c r="E13"/>
  <c r="F12"/>
  <c r="F42" s="1"/>
  <c r="F50" s="1"/>
  <c r="F52" s="1"/>
  <c r="I52" s="1"/>
  <c r="B7"/>
</calcChain>
</file>

<file path=xl/sharedStrings.xml><?xml version="1.0" encoding="utf-8"?>
<sst xmlns="http://schemas.openxmlformats.org/spreadsheetml/2006/main" count="94" uniqueCount="87">
  <si>
    <t>손  익  계  산  서</t>
    <phoneticPr fontId="6" type="noConversion"/>
  </si>
  <si>
    <t>제 8 기  2011년 01월 01일부터 2011년 12월 31일까지</t>
    <phoneticPr fontId="6" type="noConversion"/>
  </si>
  <si>
    <t>제 7 기  2010년 01월 01일부터 2010년 12월 31일까지</t>
    <phoneticPr fontId="6" type="noConversion"/>
  </si>
  <si>
    <t>(단위 : 원)</t>
    <phoneticPr fontId="6" type="noConversion"/>
  </si>
  <si>
    <t>과                       목</t>
    <phoneticPr fontId="6" type="noConversion"/>
  </si>
  <si>
    <t>제  8  기</t>
    <phoneticPr fontId="6" type="noConversion"/>
  </si>
  <si>
    <t>제  7  기</t>
    <phoneticPr fontId="6" type="noConversion"/>
  </si>
  <si>
    <t>금       액</t>
    <phoneticPr fontId="6" type="noConversion"/>
  </si>
  <si>
    <t>Ⅰ.</t>
    <phoneticPr fontId="6" type="noConversion"/>
  </si>
  <si>
    <t>영업수입</t>
    <phoneticPr fontId="6" type="noConversion"/>
  </si>
  <si>
    <t>(주석8)</t>
    <phoneticPr fontId="6" type="noConversion"/>
  </si>
  <si>
    <t xml:space="preserve"> 1.</t>
    <phoneticPr fontId="6" type="noConversion"/>
  </si>
  <si>
    <t>시비수입</t>
    <phoneticPr fontId="6" type="noConversion"/>
  </si>
  <si>
    <t xml:space="preserve"> 2.</t>
  </si>
  <si>
    <t>국도비수입</t>
    <phoneticPr fontId="6" type="noConversion"/>
  </si>
  <si>
    <t xml:space="preserve"> 3.</t>
  </si>
  <si>
    <t>수익사업</t>
    <phoneticPr fontId="6" type="noConversion"/>
  </si>
  <si>
    <t>Ⅱ.</t>
    <phoneticPr fontId="6" type="noConversion"/>
  </si>
  <si>
    <t>영업비용</t>
    <phoneticPr fontId="6" type="noConversion"/>
  </si>
  <si>
    <t>직   원    급   여</t>
    <phoneticPr fontId="6" type="noConversion"/>
  </si>
  <si>
    <t>제      수      당</t>
    <phoneticPr fontId="6" type="noConversion"/>
  </si>
  <si>
    <t>잡              급</t>
    <phoneticPr fontId="6" type="noConversion"/>
  </si>
  <si>
    <t xml:space="preserve"> 4.</t>
  </si>
  <si>
    <t>퇴   직    급   여</t>
    <phoneticPr fontId="6" type="noConversion"/>
  </si>
  <si>
    <t xml:space="preserve"> 5.</t>
  </si>
  <si>
    <t>복  리  후  생  비</t>
    <phoneticPr fontId="6" type="noConversion"/>
  </si>
  <si>
    <t xml:space="preserve"> 6.</t>
  </si>
  <si>
    <t>여  비  교  통  비</t>
    <phoneticPr fontId="6" type="noConversion"/>
  </si>
  <si>
    <t xml:space="preserve"> 7.</t>
  </si>
  <si>
    <t>통      신      비</t>
    <phoneticPr fontId="6" type="noConversion"/>
  </si>
  <si>
    <t xml:space="preserve"> 8.</t>
  </si>
  <si>
    <t>수  도  광  열  비</t>
    <phoneticPr fontId="6" type="noConversion"/>
  </si>
  <si>
    <t xml:space="preserve"> 9.</t>
  </si>
  <si>
    <t>세 금 과  공 과 금</t>
    <phoneticPr fontId="6" type="noConversion"/>
  </si>
  <si>
    <t xml:space="preserve"> 10.</t>
  </si>
  <si>
    <t>지  급  임  차  료</t>
    <phoneticPr fontId="6" type="noConversion"/>
  </si>
  <si>
    <t xml:space="preserve"> 11.</t>
    <phoneticPr fontId="6" type="noConversion"/>
  </si>
  <si>
    <t>보      험      료</t>
    <phoneticPr fontId="6" type="noConversion"/>
  </si>
  <si>
    <t xml:space="preserve"> 12.</t>
    <phoneticPr fontId="6" type="noConversion"/>
  </si>
  <si>
    <t>차  량  유  지  비</t>
    <phoneticPr fontId="6" type="noConversion"/>
  </si>
  <si>
    <t xml:space="preserve"> 13.</t>
  </si>
  <si>
    <t>교  육  훈  련  비</t>
    <phoneticPr fontId="6" type="noConversion"/>
  </si>
  <si>
    <t xml:space="preserve"> 14.</t>
  </si>
  <si>
    <t>도  서  인  쇄  비</t>
    <phoneticPr fontId="6" type="noConversion"/>
  </si>
  <si>
    <t xml:space="preserve"> 15.</t>
  </si>
  <si>
    <t>회      의      비</t>
    <phoneticPr fontId="6" type="noConversion"/>
  </si>
  <si>
    <t xml:space="preserve"> 16.</t>
    <phoneticPr fontId="6" type="noConversion"/>
  </si>
  <si>
    <t>사  무  용  품  비</t>
    <phoneticPr fontId="6" type="noConversion"/>
  </si>
  <si>
    <t xml:space="preserve"> 17.</t>
  </si>
  <si>
    <t>소    모   품   비</t>
    <phoneticPr fontId="6" type="noConversion"/>
  </si>
  <si>
    <t xml:space="preserve"> 18.</t>
  </si>
  <si>
    <t>지  급  수  수  료</t>
    <phoneticPr fontId="6" type="noConversion"/>
  </si>
  <si>
    <t xml:space="preserve"> 19.</t>
  </si>
  <si>
    <t>광  고  선  전  비</t>
    <phoneticPr fontId="6" type="noConversion"/>
  </si>
  <si>
    <t xml:space="preserve"> 20.</t>
  </si>
  <si>
    <t>용      역      비</t>
    <phoneticPr fontId="6" type="noConversion"/>
  </si>
  <si>
    <t xml:space="preserve"> 21.</t>
  </si>
  <si>
    <t>지      원      금</t>
    <phoneticPr fontId="6" type="noConversion"/>
  </si>
  <si>
    <t xml:space="preserve"> 22.</t>
  </si>
  <si>
    <t>감가상각비</t>
    <phoneticPr fontId="6" type="noConversion"/>
  </si>
  <si>
    <t xml:space="preserve"> 23.</t>
  </si>
  <si>
    <t>대손상각비</t>
    <phoneticPr fontId="6" type="noConversion"/>
  </si>
  <si>
    <t xml:space="preserve"> 24.</t>
  </si>
  <si>
    <t>기념품판매비용</t>
    <phoneticPr fontId="6" type="noConversion"/>
  </si>
  <si>
    <t xml:space="preserve"> 25.</t>
  </si>
  <si>
    <t>예산반납손실</t>
    <phoneticPr fontId="6" type="noConversion"/>
  </si>
  <si>
    <t>Ⅲ.</t>
    <phoneticPr fontId="6" type="noConversion"/>
  </si>
  <si>
    <t>영업이익</t>
    <phoneticPr fontId="6" type="noConversion"/>
  </si>
  <si>
    <t>Ⅳ.</t>
    <phoneticPr fontId="6" type="noConversion"/>
  </si>
  <si>
    <t>영업외수익</t>
    <phoneticPr fontId="6" type="noConversion"/>
  </si>
  <si>
    <t>이자수익</t>
    <phoneticPr fontId="6" type="noConversion"/>
  </si>
  <si>
    <t>잡이익</t>
    <phoneticPr fontId="6" type="noConversion"/>
  </si>
  <si>
    <t>Ⅴ.</t>
    <phoneticPr fontId="6" type="noConversion"/>
  </si>
  <si>
    <t>영업외비용</t>
    <phoneticPr fontId="6" type="noConversion"/>
  </si>
  <si>
    <t>외환차손</t>
    <phoneticPr fontId="6" type="noConversion"/>
  </si>
  <si>
    <t xml:space="preserve"> 2.</t>
    <phoneticPr fontId="6" type="noConversion"/>
  </si>
  <si>
    <t>잡손실</t>
    <phoneticPr fontId="6" type="noConversion"/>
  </si>
  <si>
    <t xml:space="preserve"> 3.</t>
    <phoneticPr fontId="6" type="noConversion"/>
  </si>
  <si>
    <t>이자반납손실</t>
    <phoneticPr fontId="6" type="noConversion"/>
  </si>
  <si>
    <t>VI.</t>
    <phoneticPr fontId="6" type="noConversion"/>
  </si>
  <si>
    <t>법인세차감전이익</t>
    <phoneticPr fontId="6" type="noConversion"/>
  </si>
  <si>
    <t>VII.</t>
    <phoneticPr fontId="6" type="noConversion"/>
  </si>
  <si>
    <t>법인세등(주석10)</t>
    <phoneticPr fontId="6" type="noConversion"/>
  </si>
  <si>
    <t>VIII.</t>
    <phoneticPr fontId="6" type="noConversion"/>
  </si>
  <si>
    <t>당기순이익</t>
    <phoneticPr fontId="6" type="noConversion"/>
  </si>
  <si>
    <t>별첨 "재무제표에 대한 주석"은 본 재무제표의 일부입니다.</t>
    <phoneticPr fontId="6" type="noConversion"/>
  </si>
  <si>
    <t xml:space="preserve"> 6 </t>
    <phoneticPr fontId="6" type="noConversion"/>
  </si>
</sst>
</file>

<file path=xl/styles.xml><?xml version="1.0" encoding="utf-8"?>
<styleSheet xmlns="http://schemas.openxmlformats.org/spreadsheetml/2006/main">
  <numFmts count="47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\(#,##0\);\-_)"/>
    <numFmt numFmtId="177" formatCode="#,##0_-;&quot;△&quot;#,##0_-;\-"/>
    <numFmt numFmtId="178" formatCode="&quot;₩&quot;#,##0;&quot;₩&quot;&quot;₩&quot;&quot;₩&quot;&quot;₩&quot;\-#,##0"/>
    <numFmt numFmtId="179" formatCode="\(#,##0\)"/>
    <numFmt numFmtId="180" formatCode="0.000"/>
    <numFmt numFmtId="181" formatCode="#,##0;&quot;△&quot;#,##0"/>
    <numFmt numFmtId="182" formatCode="#,##0.00\ &quot;DM&quot;;[Red]\-#,##0.00\ &quot;DM&quot;"/>
    <numFmt numFmtId="183" formatCode="#,##0\ &quot;DM&quot;;[Red]\-#,##0\ &quot;DM&quot;"/>
    <numFmt numFmtId="184" formatCode="#,##0.0_);[Red]\(#,##0.0\)"/>
    <numFmt numFmtId="185" formatCode="#,##0;[Red]&quot;-&quot;#,##0"/>
    <numFmt numFmtId="186" formatCode="mm&quot;월&quot;\ dd&quot;일&quot;"/>
    <numFmt numFmtId="187" formatCode="&quot;$&quot;#.##0_);&quot;₩&quot;&quot;₩&quot;&quot;₩&quot;&quot;₩&quot;&quot;₩&quot;&quot;₩&quot;\(&quot;$&quot;#.##0&quot;₩&quot;&quot;₩&quot;&quot;₩&quot;&quot;₩&quot;&quot;₩&quot;&quot;₩&quot;\)"/>
    <numFmt numFmtId="188" formatCode="&quot;₩&quot;#,##0;[Red]&quot;₩&quot;&quot;₩&quot;&quot;₩&quot;&quot;₩&quot;\-#,##0"/>
    <numFmt numFmtId="189" formatCode="_(&quot;$&quot;* #,##0_);_(&quot;$&quot;* \(#,##0\);_(&quot;$&quot;* &quot;-&quot;_);_(@_)"/>
    <numFmt numFmtId="190" formatCode="_(&quot;$&quot;* #,##0.00_);_(&quot;$&quot;* &quot;₩&quot;\!\(#,##0.00&quot;₩&quot;\!\);_(&quot;$&quot;* &quot;-&quot;??_);_(@_)"/>
    <numFmt numFmtId="191" formatCode="_(&quot;$&quot;* #,##0_);_(&quot;$&quot;* &quot;₩&quot;\!\(#,##0&quot;₩&quot;\!\);_(&quot;$&quot;* &quot;-&quot;_);_(@_)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0.0000"/>
    <numFmt numFmtId="196" formatCode="0.0000000"/>
    <numFmt numFmtId="197" formatCode="_ &quot;SFr.&quot;* #,##0.00_ ;_ &quot;SFr.&quot;* \-#,##0.00_ ;_ &quot;SFr.&quot;* &quot;-&quot;??_ ;_ @_ "/>
    <numFmt numFmtId="198" formatCode="&quot;U$&quot;0"/>
    <numFmt numFmtId="199" formatCode="#,##0.0_);\(#,##0.0\)"/>
    <numFmt numFmtId="200" formatCode="_-* #,##0\ _D_M_-;\-* #,##0\ _D_M_-;_-* &quot;-&quot;\ _D_M_-;_-@_-"/>
    <numFmt numFmtId="201" formatCode="_-* #,##0.00\ _D_M_-;\-* #,##0.00\ _D_M_-;_-* &quot;-&quot;??\ _D_M_-;_-@_-"/>
    <numFmt numFmtId="202" formatCode="_-[$€-2]* #,##0.00_-;\-[$€-2]* #,##0.00_-;_-[$€-2]* &quot;-&quot;??_-"/>
    <numFmt numFmtId="203" formatCode="#,##0."/>
    <numFmt numFmtId="204" formatCode="#,&quot;천원&quot;"/>
    <numFmt numFmtId="205" formatCode="_ * #,##0_ ;_ * \-#,##0_ ;_ * &quot;-&quot;_ ;_ @_ "/>
    <numFmt numFmtId="206" formatCode="_ * #,##0.00_ ;_ * \-#,##0.00_ ;_ * &quot;-&quot;??_ ;_ @_ "/>
    <numFmt numFmtId="207" formatCode="_(&quot;$&quot;* #,##0.00_);_(&quot;$&quot;* \(#,##0.00\);_(&quot;$&quot;* &quot;-&quot;??_);_(@_)"/>
    <numFmt numFmtId="208" formatCode="0.00000000"/>
    <numFmt numFmtId="209" formatCode="#,##0&quot; &quot;\ &quot; &quot;;[Red]\(#,##0\)\ &quot; &quot;;&quot;—&quot;&quot; &quot;&quot; &quot;&quot; &quot;&quot; &quot;"/>
    <numFmt numFmtId="210" formatCode="0%_);\(0%\)"/>
    <numFmt numFmtId="211" formatCode="&quot;$&quot;#,##0.00_);\(&quot;$&quot;#,##0.00\)"/>
    <numFmt numFmtId="212" formatCode="_ * #,##0_ ;_ * &quot;₩&quot;\!\-#,##0_ ;_ * &quot;-&quot;_ ;_ @_ "/>
    <numFmt numFmtId="213" formatCode="_ * #,##0.00_ ;_ * &quot;₩&quot;\!\-#,##0.00_ ;_ * &quot;-&quot;??_ ;_ @_ "/>
    <numFmt numFmtId="214" formatCode="_ &quot;SFr.&quot;\ * #,##0_ ;_ &quot;SFr.&quot;\ * \-#,##0_ ;_ &quot;SFr.&quot;\ * &quot;-&quot;_ ;_ @_ "/>
    <numFmt numFmtId="215" formatCode="_ &quot;SFr.&quot;\ * #,##0.00_ ;_ &quot;SFr.&quot;\ * \-#,##0.00_ ;_ &quot;SFr.&quot;\ * &quot;-&quot;??_ ;_ @_ "/>
    <numFmt numFmtId="216" formatCode="[White]General;[White]General;[White]General;[White]General"/>
    <numFmt numFmtId="217" formatCode="&quot;x&quot;;&quot;x&quot;;&quot;x&quot;;&quot;x&quot;"/>
  </numFmts>
  <fonts count="9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b/>
      <u val="double"/>
      <sz val="26"/>
      <name val="돋움체"/>
      <family val="3"/>
      <charset val="129"/>
    </font>
    <font>
      <sz val="8"/>
      <name val="돋움"/>
      <family val="3"/>
      <charset val="129"/>
    </font>
    <font>
      <sz val="14"/>
      <name val="돋움체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6"/>
      <name val="돋움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0"/>
      <color indexed="12"/>
      <name val="Helv"/>
      <family val="2"/>
    </font>
    <font>
      <sz val="11"/>
      <name val="??"/>
      <family val="3"/>
    </font>
    <font>
      <sz val="10"/>
      <name val="Helv"/>
      <family val="2"/>
    </font>
    <font>
      <sz val="10"/>
      <name val="Times New Roman"/>
      <family val="1"/>
    </font>
    <font>
      <sz val="10"/>
      <name val="MS Sans Serif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1"/>
      <color indexed="8"/>
      <name val="맑은 고딕"/>
      <family val="2"/>
    </font>
    <font>
      <sz val="11"/>
      <color indexed="9"/>
      <name val="맑은 고딕"/>
      <family val="2"/>
    </font>
    <font>
      <sz val="11"/>
      <color indexed="10"/>
      <name val="맑은 고딕"/>
      <family val="2"/>
    </font>
    <font>
      <b/>
      <sz val="11"/>
      <color indexed="52"/>
      <name val="맑은 고딕"/>
      <family val="2"/>
    </font>
    <font>
      <sz val="11"/>
      <name val="바탕체"/>
      <family val="1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2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1"/>
      <color indexed="60"/>
      <name val="맑은 고딕"/>
      <family val="2"/>
    </font>
    <font>
      <sz val="12"/>
      <name val="뼻뮝"/>
      <family val="3"/>
      <charset val="129"/>
    </font>
    <font>
      <sz val="10"/>
      <name val="바탕체"/>
      <family val="1"/>
      <charset val="129"/>
    </font>
    <font>
      <i/>
      <sz val="11"/>
      <color indexed="23"/>
      <name val="맑은 고딕"/>
      <family val="2"/>
    </font>
    <font>
      <b/>
      <sz val="11"/>
      <color indexed="9"/>
      <name val="맑은 고딕"/>
      <family val="2"/>
    </font>
    <font>
      <b/>
      <sz val="12"/>
      <color indexed="16"/>
      <name val="굴림체"/>
      <family val="3"/>
      <charset val="129"/>
    </font>
    <font>
      <sz val="10"/>
      <name val="맑은 고딕"/>
      <family val="2"/>
    </font>
    <font>
      <sz val="10"/>
      <name val="명조"/>
      <family val="3"/>
      <charset val="129"/>
    </font>
    <font>
      <sz val="11"/>
      <color indexed="52"/>
      <name val="맑은 고딕"/>
      <family val="2"/>
    </font>
    <font>
      <b/>
      <sz val="11"/>
      <color indexed="8"/>
      <name val="맑은 고딕"/>
      <family val="2"/>
    </font>
    <font>
      <sz val="11"/>
      <color indexed="62"/>
      <name val="맑은 고딕"/>
      <family val="2"/>
    </font>
    <font>
      <b/>
      <sz val="15"/>
      <color indexed="56"/>
      <name val="맑은 고딕"/>
      <family val="2"/>
    </font>
    <font>
      <b/>
      <sz val="13"/>
      <color indexed="56"/>
      <name val="맑은 고딕"/>
      <family val="2"/>
    </font>
    <font>
      <b/>
      <sz val="11"/>
      <color indexed="56"/>
      <name val="맑은 고딕"/>
      <family val="2"/>
    </font>
    <font>
      <b/>
      <sz val="18"/>
      <color indexed="56"/>
      <name val="맑은 고딕"/>
      <family val="2"/>
    </font>
    <font>
      <sz val="11"/>
      <color indexed="17"/>
      <name val="맑은 고딕"/>
      <family val="2"/>
    </font>
    <font>
      <b/>
      <sz val="11"/>
      <color indexed="63"/>
      <name val="맑은 고딕"/>
      <family val="2"/>
    </font>
    <font>
      <sz val="12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name val="ＭＳ Ｐゴシック"/>
      <family val="3"/>
      <charset val="129"/>
    </font>
    <font>
      <b/>
      <sz val="12"/>
      <name val="ⓒoUAAA¨u"/>
      <family val="1"/>
      <charset val="129"/>
    </font>
    <font>
      <sz val="11"/>
      <name val="μ¸¿o"/>
      <family val="3"/>
      <charset val="129"/>
    </font>
    <font>
      <sz val="12"/>
      <name val="ⓒoUAAA¨u"/>
      <family val="1"/>
      <charset val="129"/>
    </font>
    <font>
      <sz val="12"/>
      <name val="Times New Roman"/>
      <family val="1"/>
    </font>
    <font>
      <b/>
      <sz val="10"/>
      <name val="Helv"/>
      <family val="2"/>
    </font>
    <font>
      <sz val="10"/>
      <color indexed="10"/>
      <name val="Helv"/>
      <family val="2"/>
    </font>
    <font>
      <sz val="10"/>
      <color indexed="14"/>
      <name val="Helv"/>
      <family val="2"/>
    </font>
    <font>
      <sz val="10"/>
      <name val="굴림체"/>
      <family val="3"/>
      <charset val="129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2"/>
      <name val="Tms Rmn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Arial"/>
      <family val="2"/>
    </font>
    <font>
      <sz val="12"/>
      <name val="Helv"/>
      <family val="2"/>
    </font>
    <font>
      <sz val="10"/>
      <name val="Tahoma"/>
      <family val="2"/>
    </font>
    <font>
      <u/>
      <sz val="18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sz val="10"/>
      <color indexed="8"/>
      <name val="Helv"/>
      <family val="2"/>
    </font>
    <font>
      <sz val="8"/>
      <name val="Helv"/>
      <family val="2"/>
    </font>
    <font>
      <b/>
      <u/>
      <sz val="12"/>
      <name val="Helv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sz val="12"/>
      <name val="¹UAAA¼"/>
      <family val="1"/>
      <charset val="129"/>
    </font>
    <font>
      <b/>
      <sz val="10"/>
      <color indexed="10"/>
      <name val="Arial"/>
      <family val="2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b/>
      <sz val="9"/>
      <color indexed="10"/>
      <name val="Wingdings"/>
      <charset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3"/>
        <bgColor indexed="64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23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30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/>
    <xf numFmtId="0" fontId="11" fillId="0" borderId="0"/>
    <xf numFmtId="0" fontId="11" fillId="0" borderId="0"/>
    <xf numFmtId="0" fontId="11" fillId="0" borderId="0"/>
    <xf numFmtId="41" fontId="1" fillId="0" borderId="0"/>
    <xf numFmtId="3" fontId="9" fillId="0" borderId="16"/>
    <xf numFmtId="0" fontId="12" fillId="0" borderId="0"/>
    <xf numFmtId="0" fontId="12" fillId="0" borderId="0"/>
    <xf numFmtId="0" fontId="12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horizontal="center" vertical="top"/>
    </xf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2" fillId="0" borderId="0"/>
    <xf numFmtId="0" fontId="17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17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9" fillId="0" borderId="0" applyFont="0" applyFill="0" applyBorder="0" applyAlignment="0" applyProtection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8" fillId="0" borderId="0"/>
    <xf numFmtId="0" fontId="11" fillId="0" borderId="0"/>
    <xf numFmtId="0" fontId="17" fillId="0" borderId="0"/>
    <xf numFmtId="0" fontId="18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41" fontId="1" fillId="0" borderId="0"/>
    <xf numFmtId="41" fontId="1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7" fontId="20" fillId="0" borderId="0"/>
    <xf numFmtId="0" fontId="1" fillId="0" borderId="0"/>
    <xf numFmtId="3" fontId="9" fillId="0" borderId="16"/>
    <xf numFmtId="3" fontId="9" fillId="0" borderId="16"/>
    <xf numFmtId="38" fontId="12" fillId="0" borderId="17">
      <alignment vertical="center"/>
    </xf>
    <xf numFmtId="0" fontId="12" fillId="0" borderId="0"/>
    <xf numFmtId="0" fontId="11" fillId="0" borderId="0" applyNumberFormat="0" applyFill="0" applyBorder="0" applyAlignment="0" applyProtection="0"/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1" borderId="18" applyNumberFormat="0" applyAlignment="0" applyProtection="0">
      <alignment vertical="center"/>
    </xf>
    <xf numFmtId="3" fontId="25" fillId="0" borderId="0">
      <alignment horizontal="left" wrapText="1"/>
    </xf>
    <xf numFmtId="178" fontId="12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79" fontId="25" fillId="0" borderId="0">
      <alignment horizontal="right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1" fontId="11" fillId="0" borderId="16">
      <alignment horizontal="right" vertical="center" shrinkToFit="1"/>
    </xf>
    <xf numFmtId="0" fontId="27" fillId="4" borderId="0" applyNumberFormat="0" applyBorder="0" applyAlignment="0" applyProtection="0">
      <alignment vertical="center"/>
    </xf>
    <xf numFmtId="3" fontId="25" fillId="0" borderId="0">
      <alignment horizontal="left"/>
    </xf>
    <xf numFmtId="0" fontId="28" fillId="0" borderId="0">
      <protection locked="0"/>
    </xf>
    <xf numFmtId="0" fontId="28" fillId="0" borderId="0">
      <protection locked="0"/>
    </xf>
    <xf numFmtId="0" fontId="29" fillId="0" borderId="0" applyNumberForma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1" fillId="22" borderId="19" applyNumberFormat="0" applyFont="0" applyAlignment="0" applyProtection="0">
      <alignment vertical="center"/>
    </xf>
    <xf numFmtId="182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1" fillId="23" borderId="0" applyNumberFormat="0" applyBorder="0" applyAlignment="0" applyProtection="0">
      <alignment vertical="center"/>
    </xf>
    <xf numFmtId="0" fontId="32" fillId="0" borderId="0"/>
    <xf numFmtId="184" fontId="1" fillId="24" borderId="16" applyNumberFormat="0">
      <alignment vertical="center"/>
    </xf>
    <xf numFmtId="184" fontId="1" fillId="0" borderId="16">
      <alignment vertical="center"/>
    </xf>
    <xf numFmtId="37" fontId="33" fillId="0" borderId="2" applyAlignment="0"/>
    <xf numFmtId="0" fontId="34" fillId="0" borderId="0" applyNumberFormat="0" applyFill="0" applyBorder="0" applyAlignment="0" applyProtection="0">
      <alignment vertical="center"/>
    </xf>
    <xf numFmtId="0" fontId="35" fillId="25" borderId="20" applyNumberFormat="0" applyAlignment="0" applyProtection="0">
      <alignment vertical="center"/>
    </xf>
    <xf numFmtId="185" fontId="36" fillId="0" borderId="0">
      <alignment vertical="center"/>
    </xf>
    <xf numFmtId="41" fontId="1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38" fillId="0" borderId="21"/>
    <xf numFmtId="0" fontId="39" fillId="0" borderId="22" applyNumberFormat="0" applyFill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186" fontId="1" fillId="0" borderId="0" applyFont="0" applyFill="0" applyBorder="0" applyAlignment="0" applyProtection="0"/>
    <xf numFmtId="187" fontId="12" fillId="0" borderId="0" applyFont="0" applyFill="0" applyBorder="0" applyAlignment="0" applyProtection="0"/>
    <xf numFmtId="0" fontId="33" fillId="0" borderId="24">
      <alignment vertical="justify" wrapText="1"/>
    </xf>
    <xf numFmtId="186" fontId="12" fillId="0" borderId="0" applyFill="0" applyBorder="0" applyAlignment="0" applyProtection="0"/>
    <xf numFmtId="0" fontId="41" fillId="8" borderId="18" applyNumberFormat="0" applyAlignment="0" applyProtection="0">
      <alignment vertical="center"/>
    </xf>
    <xf numFmtId="4" fontId="28" fillId="0" borderId="0">
      <protection locked="0"/>
    </xf>
    <xf numFmtId="188" fontId="12" fillId="0" borderId="0">
      <protection locked="0"/>
    </xf>
    <xf numFmtId="0" fontId="42" fillId="0" borderId="25" applyNumberFormat="0" applyFill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12" fillId="0" borderId="0"/>
    <xf numFmtId="0" fontId="47" fillId="21" borderId="28" applyNumberFormat="0" applyAlignment="0" applyProtection="0">
      <alignment vertical="center"/>
    </xf>
    <xf numFmtId="0" fontId="1" fillId="0" borderId="0" applyFont="0" applyFill="0" applyBorder="0" applyAlignment="0" applyProtection="0"/>
    <xf numFmtId="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1" fillId="0" borderId="0" applyFont="0" applyFill="0" applyBorder="0" applyAlignment="0" applyProtection="0"/>
    <xf numFmtId="0" fontId="48" fillId="0" borderId="16">
      <alignment horizontal="center"/>
    </xf>
    <xf numFmtId="191" fontId="11" fillId="0" borderId="0" applyFont="0" applyFill="0" applyBorder="0" applyAlignment="0" applyProtection="0"/>
    <xf numFmtId="192" fontId="12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7" fillId="0" borderId="0">
      <alignment vertical="center"/>
    </xf>
    <xf numFmtId="0" fontId="1" fillId="0" borderId="0"/>
    <xf numFmtId="0" fontId="49" fillId="0" borderId="0"/>
    <xf numFmtId="0" fontId="1" fillId="0" borderId="0"/>
    <xf numFmtId="38" fontId="50" fillId="0" borderId="0"/>
    <xf numFmtId="0" fontId="28" fillId="0" borderId="29">
      <protection locked="0"/>
    </xf>
    <xf numFmtId="40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193" fontId="12" fillId="0" borderId="0">
      <protection locked="0"/>
    </xf>
    <xf numFmtId="194" fontId="12" fillId="0" borderId="0">
      <protection locked="0"/>
    </xf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42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195" fontId="53" fillId="0" borderId="0" applyFont="0" applyFill="0" applyBorder="0" applyAlignment="0" applyProtection="0"/>
    <xf numFmtId="196" fontId="53" fillId="0" borderId="0" applyFont="0" applyFill="0" applyBorder="0" applyAlignment="0" applyProtection="0"/>
    <xf numFmtId="0" fontId="18" fillId="0" borderId="0"/>
    <xf numFmtId="41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48" fillId="0" borderId="0" applyFont="0" applyFill="0" applyBorder="0" applyAlignment="0" applyProtection="0"/>
    <xf numFmtId="197" fontId="11" fillId="0" borderId="0" applyFont="0" applyFill="0" applyBorder="0" applyAlignment="0" applyProtection="0"/>
    <xf numFmtId="0" fontId="54" fillId="0" borderId="0"/>
    <xf numFmtId="0" fontId="52" fillId="0" borderId="0"/>
    <xf numFmtId="0" fontId="1" fillId="0" borderId="0" applyFill="0" applyBorder="0" applyAlignment="0"/>
    <xf numFmtId="0" fontId="55" fillId="0" borderId="0"/>
    <xf numFmtId="0" fontId="56" fillId="0" borderId="0" applyNumberFormat="0" applyFill="0" applyBorder="0" applyAlignment="0">
      <alignment horizontal="center" vertical="top"/>
    </xf>
    <xf numFmtId="198" fontId="12" fillId="0" borderId="0"/>
    <xf numFmtId="0" fontId="12" fillId="0" borderId="0"/>
    <xf numFmtId="199" fontId="12" fillId="0" borderId="0">
      <protection locked="0"/>
    </xf>
    <xf numFmtId="200" fontId="11" fillId="0" borderId="0" applyFont="0" applyFill="0" applyBorder="0" applyAlignment="0" applyProtection="0"/>
    <xf numFmtId="201" fontId="11" fillId="0" borderId="0" applyFont="0" applyFill="0" applyBorder="0" applyAlignment="0" applyProtection="0"/>
    <xf numFmtId="6" fontId="12" fillId="0" borderId="0"/>
    <xf numFmtId="0" fontId="57" fillId="0" borderId="0" applyNumberFormat="0" applyFill="0" applyBorder="0" applyAlignment="0" applyProtection="0">
      <alignment horizontal="center"/>
    </xf>
    <xf numFmtId="202" fontId="58" fillId="0" borderId="0" applyFont="0" applyFill="0" applyBorder="0" applyAlignment="0" applyProtection="0"/>
    <xf numFmtId="203" fontId="28" fillId="0" borderId="0">
      <protection locked="0"/>
    </xf>
    <xf numFmtId="203" fontId="28" fillId="0" borderId="0">
      <protection locked="0"/>
    </xf>
    <xf numFmtId="203" fontId="59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28" fillId="0" borderId="0">
      <protection locked="0"/>
    </xf>
    <xf numFmtId="203" fontId="59" fillId="0" borderId="0">
      <protection locked="0"/>
    </xf>
    <xf numFmtId="204" fontId="12" fillId="0" borderId="0" applyFont="0" applyFill="0" applyBorder="0" applyAlignment="0" applyProtection="0"/>
    <xf numFmtId="199" fontId="12" fillId="0" borderId="0">
      <protection locked="0"/>
    </xf>
    <xf numFmtId="38" fontId="60" fillId="2" borderId="0" applyNumberFormat="0" applyBorder="0" applyAlignment="0" applyProtection="0"/>
    <xf numFmtId="0" fontId="61" fillId="0" borderId="0">
      <alignment horizontal="left"/>
    </xf>
    <xf numFmtId="0" fontId="62" fillId="0" borderId="30" applyNumberFormat="0" applyAlignment="0" applyProtection="0">
      <alignment horizontal="left" vertical="center"/>
    </xf>
    <xf numFmtId="0" fontId="62" fillId="0" borderId="31">
      <alignment horizontal="left" vertical="center"/>
    </xf>
    <xf numFmtId="14" fontId="63" fillId="26" borderId="32">
      <alignment horizontal="center" vertical="center" wrapText="1"/>
    </xf>
    <xf numFmtId="0" fontId="64" fillId="0" borderId="0"/>
    <xf numFmtId="199" fontId="12" fillId="0" borderId="0">
      <protection locked="0"/>
    </xf>
    <xf numFmtId="199" fontId="12" fillId="0" borderId="0">
      <protection locked="0"/>
    </xf>
    <xf numFmtId="0" fontId="57" fillId="0" borderId="0" applyNumberFormat="0" applyFill="0" applyBorder="0" applyAlignment="0" applyProtection="0">
      <alignment horizontal="center"/>
    </xf>
    <xf numFmtId="10" fontId="60" fillId="2" borderId="16" applyNumberFormat="0" applyBorder="0" applyAlignment="0" applyProtection="0"/>
    <xf numFmtId="38" fontId="65" fillId="0" borderId="0"/>
    <xf numFmtId="38" fontId="66" fillId="0" borderId="0"/>
    <xf numFmtId="38" fontId="67" fillId="0" borderId="0"/>
    <xf numFmtId="38" fontId="68" fillId="0" borderId="0"/>
    <xf numFmtId="0" fontId="69" fillId="0" borderId="0"/>
    <xf numFmtId="0" fontId="69" fillId="0" borderId="0"/>
    <xf numFmtId="0" fontId="69" fillId="0" borderId="0"/>
    <xf numFmtId="205" fontId="11" fillId="0" borderId="0" applyFont="0" applyFill="0" applyBorder="0" applyAlignment="0" applyProtection="0"/>
    <xf numFmtId="206" fontId="11" fillId="0" borderId="0" applyFont="0" applyFill="0" applyBorder="0" applyAlignment="0" applyProtection="0"/>
    <xf numFmtId="0" fontId="70" fillId="0" borderId="32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2" fillId="0" borderId="0"/>
    <xf numFmtId="37" fontId="7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12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1" fillId="0" borderId="0">
      <alignment vertical="center"/>
    </xf>
    <xf numFmtId="0" fontId="75" fillId="0" borderId="0" applyFont="0" applyFill="0" applyBorder="0" applyAlignment="0" applyProtection="0">
      <alignment horizontal="centerContinuous"/>
    </xf>
    <xf numFmtId="0" fontId="17" fillId="0" borderId="11" applyFont="0" applyFill="0" applyBorder="0" applyAlignment="0" applyProtection="0">
      <alignment horizontal="right"/>
    </xf>
    <xf numFmtId="0" fontId="65" fillId="0" borderId="0" applyFont="0" applyFill="0" applyBorder="0" applyAlignment="0" applyProtection="0">
      <alignment horizontal="centerContinuous"/>
    </xf>
    <xf numFmtId="0" fontId="65" fillId="0" borderId="0" applyFont="0" applyFill="0" applyBorder="0" applyAlignment="0" applyProtection="0">
      <alignment horizontal="centerContinuous"/>
    </xf>
    <xf numFmtId="209" fontId="69" fillId="0" borderId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0" fontId="76" fillId="2" borderId="0">
      <alignment horizontal="right"/>
    </xf>
    <xf numFmtId="0" fontId="77" fillId="2" borderId="0">
      <alignment horizontal="right"/>
    </xf>
    <xf numFmtId="0" fontId="78" fillId="2" borderId="11"/>
    <xf numFmtId="0" fontId="79" fillId="0" borderId="0" applyNumberFormat="0" applyFill="0" applyBorder="0" applyAlignment="0" applyProtection="0">
      <alignment vertical="top"/>
    </xf>
    <xf numFmtId="2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3" fontId="11" fillId="0" borderId="0" applyFont="0" applyFill="0" applyProtection="0"/>
    <xf numFmtId="0" fontId="14" fillId="0" borderId="0" applyNumberFormat="0" applyFill="0" applyBorder="0" applyAlignment="0">
      <alignment horizontal="center" vertical="top"/>
    </xf>
    <xf numFmtId="0" fontId="55" fillId="1" borderId="0" applyNumberFormat="0" applyFill="0" applyBorder="0" applyAlignment="0">
      <alignment horizontal="center"/>
    </xf>
    <xf numFmtId="0" fontId="33" fillId="0" borderId="0" applyNumberFormat="0" applyBorder="0" applyAlignment="0">
      <alignment horizontal="right"/>
    </xf>
    <xf numFmtId="30" fontId="80" fillId="0" borderId="0" applyNumberFormat="0" applyFill="0" applyBorder="0" applyAlignment="0" applyProtection="0">
      <alignment horizontal="left"/>
    </xf>
    <xf numFmtId="0" fontId="81" fillId="0" borderId="0" applyNumberFormat="0" applyFill="0" applyBorder="0">
      <alignment horizontal="left"/>
    </xf>
    <xf numFmtId="211" fontId="61" fillId="0" borderId="0" applyFill="0" applyBorder="0">
      <alignment horizontal="right"/>
    </xf>
    <xf numFmtId="0" fontId="12" fillId="0" borderId="0"/>
    <xf numFmtId="4" fontId="82" fillId="0" borderId="33" applyNumberFormat="0" applyProtection="0">
      <alignment horizontal="right" vertical="center"/>
    </xf>
    <xf numFmtId="4" fontId="83" fillId="0" borderId="33" applyNumberFormat="0" applyProtection="0">
      <alignment horizontal="left" vertical="center" wrapText="1" indent="1"/>
    </xf>
    <xf numFmtId="37" fontId="72" fillId="0" borderId="0"/>
    <xf numFmtId="0" fontId="70" fillId="0" borderId="0"/>
    <xf numFmtId="40" fontId="84" fillId="0" borderId="0" applyBorder="0">
      <alignment horizontal="right"/>
    </xf>
    <xf numFmtId="0" fontId="85" fillId="0" borderId="0">
      <alignment horizontal="centerContinuous"/>
    </xf>
    <xf numFmtId="0" fontId="86" fillId="0" borderId="0"/>
    <xf numFmtId="0" fontId="87" fillId="0" borderId="0" applyFill="0" applyBorder="0" applyProtection="0">
      <alignment horizontal="left" vertical="top"/>
    </xf>
    <xf numFmtId="199" fontId="12" fillId="0" borderId="14">
      <protection locked="0"/>
    </xf>
    <xf numFmtId="212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88" fillId="0" borderId="0">
      <alignment horizontal="fill"/>
    </xf>
    <xf numFmtId="0" fontId="8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16" fontId="89" fillId="0" borderId="0"/>
    <xf numFmtId="217" fontId="90" fillId="27" borderId="0">
      <alignment horizontal="center"/>
    </xf>
  </cellStyleXfs>
  <cellXfs count="51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41" fontId="4" fillId="2" borderId="0" xfId="2" applyFont="1" applyFill="1" applyAlignment="1">
      <alignment vertical="center"/>
    </xf>
    <xf numFmtId="41" fontId="2" fillId="2" borderId="0" xfId="2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vertical="center"/>
    </xf>
    <xf numFmtId="0" fontId="8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8" fillId="2" borderId="0" xfId="1" applyFont="1" applyFill="1" applyAlignment="1">
      <alignment horizontal="left" vertical="center"/>
    </xf>
    <xf numFmtId="0" fontId="8" fillId="2" borderId="0" xfId="1" applyFont="1" applyFill="1" applyAlignment="1">
      <alignment vertical="center"/>
    </xf>
    <xf numFmtId="41" fontId="8" fillId="2" borderId="0" xfId="2" applyFont="1" applyFill="1" applyAlignment="1">
      <alignment vertical="center"/>
    </xf>
    <xf numFmtId="41" fontId="8" fillId="2" borderId="0" xfId="2" applyFont="1" applyFill="1" applyAlignment="1">
      <alignment horizontal="right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41" fontId="8" fillId="2" borderId="4" xfId="2" applyFont="1" applyFill="1" applyBorder="1" applyAlignment="1">
      <alignment horizontal="center" vertical="center"/>
    </xf>
    <xf numFmtId="41" fontId="8" fillId="2" borderId="5" xfId="2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41" fontId="8" fillId="2" borderId="0" xfId="2" applyFont="1" applyFill="1" applyBorder="1" applyAlignment="1">
      <alignment horizontal="center" vertical="center"/>
    </xf>
    <xf numFmtId="41" fontId="8" fillId="2" borderId="9" xfId="2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left" vertical="center"/>
    </xf>
    <xf numFmtId="0" fontId="8" fillId="2" borderId="0" xfId="1" applyFont="1" applyFill="1" applyBorder="1" applyAlignment="1">
      <alignment horizontal="distributed" vertical="center"/>
    </xf>
    <xf numFmtId="0" fontId="8" fillId="2" borderId="11" xfId="1" applyFont="1" applyFill="1" applyBorder="1" applyAlignment="1">
      <alignment horizontal="left" vertical="center"/>
    </xf>
    <xf numFmtId="176" fontId="8" fillId="2" borderId="0" xfId="2" applyNumberFormat="1" applyFont="1" applyFill="1" applyBorder="1" applyAlignment="1">
      <alignment horizontal="right" vertical="center"/>
    </xf>
    <xf numFmtId="176" fontId="8" fillId="2" borderId="12" xfId="2" applyNumberFormat="1" applyFont="1" applyFill="1" applyBorder="1" applyAlignment="1">
      <alignment horizontal="right" vertical="center"/>
    </xf>
    <xf numFmtId="176" fontId="8" fillId="2" borderId="0" xfId="1" applyNumberFormat="1" applyFont="1" applyFill="1" applyAlignment="1">
      <alignment vertical="center"/>
    </xf>
    <xf numFmtId="0" fontId="8" fillId="2" borderId="10" xfId="1" quotePrefix="1" applyFont="1" applyFill="1" applyBorder="1" applyAlignment="1">
      <alignment horizontal="center" vertical="center"/>
    </xf>
    <xf numFmtId="176" fontId="8" fillId="2" borderId="11" xfId="2" applyNumberFormat="1" applyFont="1" applyFill="1" applyBorder="1" applyAlignment="1">
      <alignment horizontal="right" vertical="center"/>
    </xf>
    <xf numFmtId="0" fontId="8" fillId="2" borderId="11" xfId="1" applyFont="1" applyFill="1" applyBorder="1" applyAlignment="1">
      <alignment vertical="center"/>
    </xf>
    <xf numFmtId="176" fontId="8" fillId="2" borderId="13" xfId="2" applyNumberFormat="1" applyFont="1" applyFill="1" applyBorder="1" applyAlignment="1">
      <alignment horizontal="right" vertical="center"/>
    </xf>
    <xf numFmtId="176" fontId="8" fillId="2" borderId="13" xfId="2" applyNumberFormat="1" applyFont="1" applyFill="1" applyBorder="1" applyAlignment="1">
      <alignment vertical="center"/>
    </xf>
    <xf numFmtId="176" fontId="8" fillId="2" borderId="9" xfId="2" applyNumberFormat="1" applyFont="1" applyFill="1" applyBorder="1" applyAlignment="1">
      <alignment vertical="center"/>
    </xf>
    <xf numFmtId="176" fontId="8" fillId="2" borderId="12" xfId="2" applyNumberFormat="1" applyFont="1" applyFill="1" applyBorder="1" applyAlignment="1">
      <alignment vertical="center"/>
    </xf>
    <xf numFmtId="176" fontId="8" fillId="2" borderId="0" xfId="2" applyNumberFormat="1" applyFont="1" applyFill="1" applyBorder="1" applyAlignment="1">
      <alignment vertical="center"/>
    </xf>
    <xf numFmtId="176" fontId="8" fillId="2" borderId="14" xfId="2" applyNumberFormat="1" applyFont="1" applyFill="1" applyBorder="1" applyAlignment="1">
      <alignment vertical="center"/>
    </xf>
    <xf numFmtId="176" fontId="8" fillId="2" borderId="15" xfId="2" applyNumberFormat="1" applyFont="1" applyFill="1" applyBorder="1" applyAlignment="1">
      <alignment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distributed" vertical="center"/>
    </xf>
    <xf numFmtId="0" fontId="8" fillId="2" borderId="8" xfId="1" applyFont="1" applyFill="1" applyBorder="1" applyAlignment="1">
      <alignment vertical="center"/>
    </xf>
    <xf numFmtId="176" fontId="8" fillId="2" borderId="7" xfId="2" applyNumberFormat="1" applyFont="1" applyFill="1" applyBorder="1" applyAlignment="1">
      <alignment vertical="center"/>
    </xf>
    <xf numFmtId="0" fontId="8" fillId="2" borderId="0" xfId="1" applyFont="1" applyFill="1" applyBorder="1" applyAlignment="1">
      <alignment horizontal="center" vertical="center"/>
    </xf>
    <xf numFmtId="0" fontId="8" fillId="2" borderId="0" xfId="1" quotePrefix="1" applyFont="1" applyFill="1" applyAlignment="1">
      <alignment vertical="center"/>
    </xf>
    <xf numFmtId="0" fontId="8" fillId="2" borderId="0" xfId="1" quotePrefix="1" applyFont="1" applyFill="1" applyAlignment="1">
      <alignment horizontal="center" vertical="center"/>
    </xf>
    <xf numFmtId="0" fontId="10" fillId="2" borderId="0" xfId="1" quotePrefix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/>
    </xf>
  </cellXfs>
  <cellStyles count="305">
    <cellStyle name="-" xfId="3"/>
    <cellStyle name="          _x000d__x000a_386grabber=AVGA.3GR_x000d_" xfId="4"/>
    <cellStyle name="          _x000d__x000a_shell=progman.exe_x000d__x000a_m" xfId="5"/>
    <cellStyle name="_x0007__x000b_" xfId="6"/>
    <cellStyle name="-#,###" xfId="7"/>
    <cellStyle name="#,##0" xfId="8"/>
    <cellStyle name="??_x000c_溜_x0012__x000d_肥U_x0001_?_x0006_?_x0007__x0001__x0001_" xfId="9"/>
    <cellStyle name="??&amp;O?&amp;H?_x0008__x000f__x0007_?_x0007__x0001__x0001_" xfId="10"/>
    <cellStyle name="??&amp;O?&amp;H?_x0008_??_x0007__x0001__x0001_" xfId="11"/>
    <cellStyle name="??&amp;O?&amp;H?_x0008_x_x000b_P_x000c__x0007__x0001__x0001_" xfId="12"/>
    <cellStyle name="?????" xfId="13"/>
    <cellStyle name="??_??? " xfId="14"/>
    <cellStyle name="?W?_laroux" xfId="15"/>
    <cellStyle name="_00년재무제표 감사후조정" xfId="16"/>
    <cellStyle name="_01년 재무제표" xfId="17"/>
    <cellStyle name="_02년최종재무제표" xfId="18"/>
    <cellStyle name="_03다산JSH-최종" xfId="19"/>
    <cellStyle name="_2최종WTB리폼" xfId="20"/>
    <cellStyle name="_'99상반기경영개선활동결과(게시용)" xfId="21"/>
    <cellStyle name="_개발비 LEADSHEET-다산-2002_2ND" xfId="22"/>
    <cellStyle name="_개발비 LEADSHEET-다산-2002_2ND_KTF IFRS pro forma FS_개별_08_1H" xfId="23"/>
    <cellStyle name="_별첨(계획서및실적서양식)" xfId="24"/>
    <cellStyle name="_별첨(계획서및실적서양식)_1" xfId="25"/>
    <cellStyle name="_별첨(계획서및실적서양식)_1_KTF IFRS pro forma FS_개별_08_1H" xfId="26"/>
    <cellStyle name="_분석적검토 자료" xfId="27"/>
    <cellStyle name="_양식" xfId="28"/>
    <cellStyle name="_양식_1" xfId="29"/>
    <cellStyle name="_양식_2" xfId="30"/>
    <cellStyle name="_양식_KTF IFRS pro forma FS_개별_08_1H" xfId="31"/>
    <cellStyle name="_유첨3(서식)" xfId="32"/>
    <cellStyle name="_유첨3(서식)_1" xfId="33"/>
    <cellStyle name="_유첨3(서식)_KTF IFRS pro forma FS_개별_08_1H" xfId="34"/>
    <cellStyle name="_일진-재무제표 (1)" xfId="35"/>
    <cellStyle name="_재무제표와 세무조정(수정후제시)" xfId="36"/>
    <cellStyle name="_주석총괄_박주현" xfId="37"/>
    <cellStyle name="_지분법, 매도가능증권" xfId="38"/>
    <cellStyle name="_지분법, 매도가능증권_KTF IFRS pro forma FS_개별_08_1H" xfId="39"/>
    <cellStyle name="_지정과제2차심의결과" xfId="40"/>
    <cellStyle name="_지정과제2차심의결과(금액조정후최종)" xfId="41"/>
    <cellStyle name="_지정과제2차심의결과(금액조정후최종)_1" xfId="42"/>
    <cellStyle name="_지정과제2차심의결과(금액조정후최종)_KTF IFRS pro forma FS_개별_08_1H" xfId="43"/>
    <cellStyle name="_지정과제2차심의결과_1" xfId="44"/>
    <cellStyle name="_지정과제2차심의결과_KTF IFRS pro forma FS_개별_08_1H" xfId="45"/>
    <cellStyle name="_지정과제2차심의list" xfId="46"/>
    <cellStyle name="_지정과제2차심의list_1" xfId="47"/>
    <cellStyle name="_지정과제2차심의list_2" xfId="48"/>
    <cellStyle name="_지정과제2차심의list_2_KTF IFRS pro forma FS_개별_08_1H" xfId="49"/>
    <cellStyle name="_집중관리(981231)" xfId="50"/>
    <cellStyle name="_집중관리(981231)_1" xfId="51"/>
    <cellStyle name="_집중관리(981231)_1_KTF IFRS pro forma FS_개별_08_1H" xfId="52"/>
    <cellStyle name="_집중관리(지정과제및 양식)" xfId="53"/>
    <cellStyle name="_집중관리(지정과제및 양식)_1" xfId="54"/>
    <cellStyle name="_집중관리(지정과제및 양식)_KTF IFRS pro forma FS_개별_08_1H" xfId="55"/>
    <cellStyle name="_포스데이타-2003년-수정사항집계표20040129" xfId="56"/>
    <cellStyle name="_포스데이타-2003년-수정사항집계표20040129_KTF IFRS pro forma FS_개별_08_1H" xfId="57"/>
    <cellStyle name="_화우 상세분석_박주현" xfId="58"/>
    <cellStyle name="_화우 상세분석_박주현_April, 10th" xfId="59"/>
    <cellStyle name="_화우 상세분석_박주현_April, 2nd_복원" xfId="60"/>
    <cellStyle name="_DAR.027.001_Appendix 001_연결재무제표작성" xfId="61"/>
    <cellStyle name="_DAR.027.001_Appendix 002_연결CoA" xfId="62"/>
    <cellStyle name="_DAR.027.001_Appendix 003_회계정책의 일치" xfId="63"/>
    <cellStyle name="-_Equity Method_FY2005 Dacom Consolidation" xfId="64"/>
    <cellStyle name="-_FY2005 Dacom Consolidation Capital" xfId="65"/>
    <cellStyle name="_home-03년일분기재무제표" xfId="66"/>
    <cellStyle name="_KTF IFRS pro forma FS_개별_08_1H" xfId="67"/>
    <cellStyle name="_KTF IFRS pro forma FS_연결_v6" xfId="68"/>
    <cellStyle name="_KTF뮤직 CF_2008 반기(1)" xfId="69"/>
    <cellStyle name="’E‰Y [0.00]_laroux" xfId="70"/>
    <cellStyle name="’E‰Y_laroux" xfId="71"/>
    <cellStyle name="△서식" xfId="72"/>
    <cellStyle name="0,0_x000d__x000a_NA_x000d__x000a_" xfId="73"/>
    <cellStyle name="0.0" xfId="74"/>
    <cellStyle name="0.00" xfId="75"/>
    <cellStyle name="-156300" xfId="76"/>
    <cellStyle name="16" xfId="77"/>
    <cellStyle name="19990216" xfId="78"/>
    <cellStyle name="20% - 강조색1 2" xfId="79"/>
    <cellStyle name="20% - 강조색2 2" xfId="80"/>
    <cellStyle name="20% - 강조색3 2" xfId="81"/>
    <cellStyle name="20% - 강조색4 2" xfId="82"/>
    <cellStyle name="20% - 강조색5 2" xfId="83"/>
    <cellStyle name="20% - 강조색6 2" xfId="84"/>
    <cellStyle name="40% - 강조색1 2" xfId="85"/>
    <cellStyle name="40% - 강조색2 2" xfId="86"/>
    <cellStyle name="40% - 강조색3 2" xfId="87"/>
    <cellStyle name="40% - 강조색4 2" xfId="88"/>
    <cellStyle name="40% - 강조색5 2" xfId="89"/>
    <cellStyle name="40% - 강조색6 2" xfId="90"/>
    <cellStyle name="60% - 강조색1 2" xfId="91"/>
    <cellStyle name="60% - 강조색2 2" xfId="92"/>
    <cellStyle name="60% - 강조색3 2" xfId="93"/>
    <cellStyle name="60% - 강조색4 2" xfId="94"/>
    <cellStyle name="60% - 강조색5 2" xfId="95"/>
    <cellStyle name="60% - 강조색6 2" xfId="96"/>
    <cellStyle name="강조색1 2" xfId="97"/>
    <cellStyle name="강조색2 2" xfId="98"/>
    <cellStyle name="강조색3 2" xfId="99"/>
    <cellStyle name="강조색4 2" xfId="100"/>
    <cellStyle name="강조색5 2" xfId="101"/>
    <cellStyle name="강조색6 2" xfId="102"/>
    <cellStyle name="경고문 2" xfId="103"/>
    <cellStyle name="계산 2" xfId="104"/>
    <cellStyle name="계정과목" xfId="105"/>
    <cellStyle name="고정소숫점" xfId="106"/>
    <cellStyle name="고정출력1" xfId="107"/>
    <cellStyle name="고정출력2" xfId="108"/>
    <cellStyle name="괄호금액" xfId="109"/>
    <cellStyle name="咬訌裝?INCOM1" xfId="110"/>
    <cellStyle name="咬訌裝?INCOM10" xfId="111"/>
    <cellStyle name="咬訌裝?INCOM2" xfId="112"/>
    <cellStyle name="咬訌裝?INCOM3" xfId="113"/>
    <cellStyle name="咬訌裝?INCOM4" xfId="114"/>
    <cellStyle name="咬訌裝?INCOM5" xfId="115"/>
    <cellStyle name="咬訌裝?INCOM6" xfId="116"/>
    <cellStyle name="咬訌裝?INCOM7" xfId="117"/>
    <cellStyle name="咬訌裝?INCOM8" xfId="118"/>
    <cellStyle name="咬訌裝?INCOM9" xfId="119"/>
    <cellStyle name="咬訌裝?PRIB11" xfId="120"/>
    <cellStyle name="금액" xfId="121"/>
    <cellStyle name="나쁨 2" xfId="122"/>
    <cellStyle name="나열번호" xfId="123"/>
    <cellStyle name="날짜" xfId="124"/>
    <cellStyle name="달러" xfId="125"/>
    <cellStyle name="뒤에 오는 하이퍼링크" xfId="126"/>
    <cellStyle name="똿뗦먛귟 [0.00]_PRODUCT DETAIL Q1" xfId="127"/>
    <cellStyle name="똿뗦먛귟_PRODUCT DETAIL Q1" xfId="128"/>
    <cellStyle name="메모 2" xfId="129"/>
    <cellStyle name="믅됞 [0.00]_laroux" xfId="130"/>
    <cellStyle name="믅됞_laroux" xfId="131"/>
    <cellStyle name="백분율 2" xfId="132"/>
    <cellStyle name="보통 2" xfId="133"/>
    <cellStyle name="뷭?_BOOKSHIP" xfId="134"/>
    <cellStyle name="삼일-금지" xfId="135"/>
    <cellStyle name="삼일-입력" xfId="136"/>
    <cellStyle name="선택영역의 가운데로" xfId="137"/>
    <cellStyle name="설명 텍스트 2" xfId="138"/>
    <cellStyle name="셀 확인 2" xfId="139"/>
    <cellStyle name="숫자(R)" xfId="140"/>
    <cellStyle name="쉼표 [0] 2" xfId="2"/>
    <cellStyle name="쉼표 [0] 2 2" xfId="141"/>
    <cellStyle name="쉼표 [0] 3" xfId="142"/>
    <cellStyle name="쉼표 [0] 4" xfId="143"/>
    <cellStyle name="쉼표 [0] 5" xfId="144"/>
    <cellStyle name="스타일 1" xfId="145"/>
    <cellStyle name="스타일 2" xfId="146"/>
    <cellStyle name="스타일 3" xfId="147"/>
    <cellStyle name="안건회계법인" xfId="148"/>
    <cellStyle name="연결된 셀 2" xfId="149"/>
    <cellStyle name="요약 2" xfId="150"/>
    <cellStyle name="원" xfId="151"/>
    <cellStyle name="원_연결정산표_서한산업연결_FY08_0424" xfId="152"/>
    <cellStyle name="유입" xfId="153"/>
    <cellStyle name="일반숫자" xfId="154"/>
    <cellStyle name="입력 2" xfId="155"/>
    <cellStyle name="자리수" xfId="156"/>
    <cellStyle name="자리수0" xfId="157"/>
    <cellStyle name="제목 1 2" xfId="158"/>
    <cellStyle name="제목 2 2" xfId="159"/>
    <cellStyle name="제목 3 2" xfId="160"/>
    <cellStyle name="제목 4 2" xfId="161"/>
    <cellStyle name="제목 5" xfId="162"/>
    <cellStyle name="좋음 2" xfId="163"/>
    <cellStyle name="지정되지 않음" xfId="164"/>
    <cellStyle name="출력 2" xfId="165"/>
    <cellStyle name="콤마 [0]_  종  합  " xfId="166"/>
    <cellStyle name="콤마_  종  합  " xfId="167"/>
    <cellStyle name="통화 [$]" xfId="168"/>
    <cellStyle name="通貨 [0.00]_SGVGV" xfId="169"/>
    <cellStyle name="통화 [4]" xfId="170"/>
    <cellStyle name="通貨_SGV00" xfId="171"/>
    <cellStyle name="퍼센트" xfId="172"/>
    <cellStyle name="표준" xfId="0" builtinId="0"/>
    <cellStyle name="표준 2" xfId="173"/>
    <cellStyle name="표준 2 3" xfId="1"/>
    <cellStyle name="표준 3" xfId="174"/>
    <cellStyle name="표준 4" xfId="175"/>
    <cellStyle name="표준 5" xfId="176"/>
    <cellStyle name="표준 6" xfId="177"/>
    <cellStyle name="표준 7" xfId="178"/>
    <cellStyle name="표준 8" xfId="179"/>
    <cellStyle name="표준 9" xfId="180"/>
    <cellStyle name="標準_98CFFORM" xfId="181"/>
    <cellStyle name="합산" xfId="182"/>
    <cellStyle name="桁区切り [0.00]_Add1" xfId="183"/>
    <cellStyle name="桁区切り_98CFFORM" xfId="184"/>
    <cellStyle name="화폐기호" xfId="185"/>
    <cellStyle name="화폐기호0" xfId="186"/>
    <cellStyle name="A¨­￠￢￠O [0]_¨oC￠?ⓒoPL " xfId="187"/>
    <cellStyle name="A¨­￠￢￠O_¨oC￠?ⓒoPL " xfId="188"/>
    <cellStyle name="AeE­ [0]_¿­¸° INT" xfId="189"/>
    <cellStyle name="AeE­_¿­¸° INT" xfId="190"/>
    <cellStyle name="AeE¡ⓒ [0]_¨oC￠?ⓒoPL " xfId="191"/>
    <cellStyle name="AeE¡ⓒ_¨oC￠?ⓒoPL " xfId="192"/>
    <cellStyle name="ALIGNMENT" xfId="193"/>
    <cellStyle name="AÞ¸¶ [0]_¿­¸° INT" xfId="194"/>
    <cellStyle name="AÞ¸¶_¿­¸° INT" xfId="195"/>
    <cellStyle name="_x0001_b" xfId="196"/>
    <cellStyle name="C" xfId="197"/>
    <cellStyle name="C¡IA¨ª_¨oC￠?ⓒoPL " xfId="198"/>
    <cellStyle name="C￥AØ_¿­¸° INT" xfId="199"/>
    <cellStyle name="Calc Currency (0)" xfId="200"/>
    <cellStyle name="category" xfId="201"/>
    <cellStyle name="CHANGE" xfId="202"/>
    <cellStyle name="comma zerodec" xfId="203"/>
    <cellStyle name="Currency1" xfId="204"/>
    <cellStyle name="Date" xfId="205"/>
    <cellStyle name="Dezimal [0]_laroux" xfId="206"/>
    <cellStyle name="Dezimal_laroux" xfId="207"/>
    <cellStyle name="Dollar (zero dec)" xfId="208"/>
    <cellStyle name="estimated price" xfId="209"/>
    <cellStyle name="Euro" xfId="210"/>
    <cellStyle name="F2" xfId="211"/>
    <cellStyle name="F3" xfId="212"/>
    <cellStyle name="F4" xfId="213"/>
    <cellStyle name="F5" xfId="214"/>
    <cellStyle name="F6" xfId="215"/>
    <cellStyle name="F7" xfId="216"/>
    <cellStyle name="F8" xfId="217"/>
    <cellStyle name="FacNo" xfId="218"/>
    <cellStyle name="Fixed" xfId="219"/>
    <cellStyle name="Grey" xfId="220"/>
    <cellStyle name="HEADER" xfId="221"/>
    <cellStyle name="Header1" xfId="222"/>
    <cellStyle name="Header2" xfId="223"/>
    <cellStyle name="Heading" xfId="224"/>
    <cellStyle name="heading, 1,A MAJOR/BOLD" xfId="225"/>
    <cellStyle name="Heading1" xfId="226"/>
    <cellStyle name="Heading2" xfId="227"/>
    <cellStyle name="hong kong" xfId="228"/>
    <cellStyle name="Input [yellow]" xfId="229"/>
    <cellStyle name="KPMG Heading 1" xfId="230"/>
    <cellStyle name="KPMG Heading 2" xfId="231"/>
    <cellStyle name="KPMG Heading 3" xfId="232"/>
    <cellStyle name="KPMG Heading 4" xfId="233"/>
    <cellStyle name="KPMG Normal" xfId="234"/>
    <cellStyle name="KPMG Normal Text" xfId="235"/>
    <cellStyle name="KPMG Normal_Accounting Matrix template Draft" xfId="236"/>
    <cellStyle name="Milliers [0]_Arabian Spec" xfId="237"/>
    <cellStyle name="Milliers_Arabian Spec" xfId="238"/>
    <cellStyle name="Model" xfId="239"/>
    <cellStyle name="Mon?aire [0]_Arabian Spec" xfId="240"/>
    <cellStyle name="Mon?aire_Arabian Spec" xfId="241"/>
    <cellStyle name="Monétaire [0]_PLDT" xfId="242"/>
    <cellStyle name="Monétaire_PLDT" xfId="243"/>
    <cellStyle name="My-수량" xfId="244"/>
    <cellStyle name="no dec" xfId="245"/>
    <cellStyle name="Normal - Formatvorlage1" xfId="246"/>
    <cellStyle name="Normal - Formatvorlage2" xfId="247"/>
    <cellStyle name="Normal - Formatvorlage3" xfId="248"/>
    <cellStyle name="Normal - Formatvorlage4" xfId="249"/>
    <cellStyle name="Normal - Formatvorlage5" xfId="250"/>
    <cellStyle name="Normal - Formatvorlage6" xfId="251"/>
    <cellStyle name="Normal - Formatvorlage7" xfId="252"/>
    <cellStyle name="Normal - Formatvorlage8" xfId="253"/>
    <cellStyle name="Normal - Style1" xfId="254"/>
    <cellStyle name="Normal - Style2" xfId="255"/>
    <cellStyle name="Normal - Style3" xfId="256"/>
    <cellStyle name="Normal - Style4" xfId="257"/>
    <cellStyle name="Normal - Style5" xfId="258"/>
    <cellStyle name="Normal - Style6" xfId="259"/>
    <cellStyle name="Normal - Style7" xfId="260"/>
    <cellStyle name="Normal - Style8" xfId="261"/>
    <cellStyle name="Normal_04년반기cf(세광반기)" xfId="262"/>
    <cellStyle name="Normal1" xfId="263"/>
    <cellStyle name="Normal2" xfId="264"/>
    <cellStyle name="Normal3" xfId="265"/>
    <cellStyle name="Normal4" xfId="266"/>
    <cellStyle name="Number" xfId="267"/>
    <cellStyle name="Œ…?æ맖?e [0.00]_laroux" xfId="268"/>
    <cellStyle name="Œ…?æ맖?e_laroux" xfId="269"/>
    <cellStyle name="Output Amounts" xfId="270"/>
    <cellStyle name="Output Column Headings" xfId="271"/>
    <cellStyle name="Output Line Items" xfId="272"/>
    <cellStyle name="PAL" xfId="273"/>
    <cellStyle name="Percent (0)" xfId="274"/>
    <cellStyle name="Percent [2]" xfId="275"/>
    <cellStyle name="Pourcentage_pldt" xfId="276"/>
    <cellStyle name="PRICE ADJUSTMENT" xfId="277"/>
    <cellStyle name="Print Titles" xfId="278"/>
    <cellStyle name="Ra" xfId="279"/>
    <cellStyle name="RevList" xfId="280"/>
    <cellStyle name="ROOM HEADING" xfId="281"/>
    <cellStyle name="ROOM TOTAL" xfId="282"/>
    <cellStyle name="s]_x000d__x000a_load=_x000d__x000a_run=C:\HNC\HNCSVR32.EXE_x000d__x000a_Beep=yes_x000d__x000a_NullPort=None_x000d__x000a_BorderWidth=3_x000d__x000a_CursorBlinkRate=530_x000d__x000a_DoubleClickSpeed=452_x000d__x000a_" xfId="283"/>
    <cellStyle name="SAPBEXstdData" xfId="284"/>
    <cellStyle name="SAPBEXstdItem" xfId="285"/>
    <cellStyle name="Standard_A" xfId="286"/>
    <cellStyle name="subhead" xfId="287"/>
    <cellStyle name="Subtotal" xfId="288"/>
    <cellStyle name="Table_Header" xfId="289"/>
    <cellStyle name="þ_x001d_ð'&amp;Oy?Hy9_x0008__x000f__x0007_æ_x0007__x0007__x0001__x0001_" xfId="290"/>
    <cellStyle name="Tickmark" xfId="291"/>
    <cellStyle name="Total" xfId="292"/>
    <cellStyle name="Tusental (0)_pldt" xfId="293"/>
    <cellStyle name="Tusental_pldt" xfId="294"/>
    <cellStyle name="Underline_Double" xfId="295"/>
    <cellStyle name="Validation" xfId="296"/>
    <cellStyle name="Valuta (0)_pldt" xfId="297"/>
    <cellStyle name="Valuta_pldt" xfId="298"/>
    <cellStyle name="W?rung [0]_laroux" xfId="299"/>
    <cellStyle name="W?rung_laroux" xfId="300"/>
    <cellStyle name="Währung [0]_Inhalt" xfId="301"/>
    <cellStyle name="Währung_Inhalt" xfId="302"/>
    <cellStyle name="WhiteCells" xfId="303"/>
    <cellStyle name="WingDing" xfId="30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Local%20Settings/Temporary%20Internet%20Files/OLKBE/&#51204;&#44592;&#44048;&#49324;&#48372;&#44256;&#49436;%20&#51088;&#47308;/&#44256;&#50577;&#51652;&#55141;&#50896;%202007%20&#48372;&#44256;&#49436;%20F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51064;&#49688;&#51064;&#44228;/&#44048;&#49324;/&#54924;&#44228;&#44048;&#49324;/11/&#44048;&#49324;&#48372;&#44256;&#49436;%20draft_0214/&#44256;&#50577;&#51652;&#55141;&#50896;%20%202011%20&#51221;&#49328;&#54364;%2020120214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진흥원대차"/>
      <sheetName val="진흥원-손익"/>
      <sheetName val="진흥원-잉여금"/>
      <sheetName val="진흥원-자본변동"/>
      <sheetName val="현금흐름표"/>
    </sheetNames>
    <sheetDataSet>
      <sheetData sheetId="0" refreshError="1">
        <row r="6">
          <cell r="B6" t="str">
            <v>(재)고양지식정보산업진흥원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011수정사항"/>
      <sheetName val="회사제시 BS"/>
      <sheetName val="회사제시 IS"/>
      <sheetName val="2011정산표 bs"/>
      <sheetName val="2011 정산표 is"/>
      <sheetName val="cf 검증"/>
      <sheetName val="현금흐름표"/>
      <sheetName val="재무상태표"/>
      <sheetName val="손익계산서"/>
      <sheetName val="잉여금처분계산서"/>
      <sheetName val="자본변동표"/>
    </sheetNames>
    <sheetDataSet>
      <sheetData sheetId="0"/>
      <sheetData sheetId="1"/>
      <sheetData sheetId="2"/>
      <sheetData sheetId="3"/>
      <sheetData sheetId="4">
        <row r="7">
          <cell r="F7">
            <v>2945937907</v>
          </cell>
        </row>
        <row r="8">
          <cell r="F8">
            <v>532290538</v>
          </cell>
        </row>
        <row r="13">
          <cell r="F13">
            <v>1612532913</v>
          </cell>
        </row>
        <row r="15">
          <cell r="F15">
            <v>139860</v>
          </cell>
        </row>
        <row r="23">
          <cell r="F23">
            <v>692641821</v>
          </cell>
        </row>
        <row r="24">
          <cell r="F24">
            <v>124448730</v>
          </cell>
        </row>
        <row r="25">
          <cell r="F25">
            <v>10593610</v>
          </cell>
        </row>
        <row r="26">
          <cell r="F26">
            <v>81952950</v>
          </cell>
        </row>
        <row r="27">
          <cell r="F27">
            <v>93073168</v>
          </cell>
        </row>
        <row r="28">
          <cell r="F28">
            <v>2530285</v>
          </cell>
        </row>
        <row r="29">
          <cell r="F29">
            <v>31078859</v>
          </cell>
        </row>
        <row r="30">
          <cell r="F30">
            <v>129701954</v>
          </cell>
        </row>
        <row r="31">
          <cell r="F31">
            <v>132304565</v>
          </cell>
        </row>
        <row r="32">
          <cell r="F32">
            <v>1399442</v>
          </cell>
        </row>
        <row r="33">
          <cell r="F33">
            <v>6287687</v>
          </cell>
        </row>
        <row r="34">
          <cell r="F34">
            <v>1393692992</v>
          </cell>
        </row>
        <row r="35">
          <cell r="F35">
            <v>3581580</v>
          </cell>
        </row>
        <row r="36">
          <cell r="F36">
            <v>5555319</v>
          </cell>
        </row>
        <row r="37">
          <cell r="F37">
            <v>6916360</v>
          </cell>
        </row>
        <row r="38">
          <cell r="F38">
            <v>45683350</v>
          </cell>
        </row>
        <row r="39">
          <cell r="F39">
            <v>69954806</v>
          </cell>
        </row>
        <row r="40">
          <cell r="F40">
            <v>20732833</v>
          </cell>
        </row>
        <row r="41">
          <cell r="F41">
            <v>25896198</v>
          </cell>
        </row>
        <row r="42">
          <cell r="F42">
            <v>31246059</v>
          </cell>
        </row>
        <row r="43">
          <cell r="F43">
            <v>39614899</v>
          </cell>
        </row>
        <row r="44">
          <cell r="F44">
            <v>511183152</v>
          </cell>
        </row>
        <row r="45">
          <cell r="F45">
            <v>1368029140</v>
          </cell>
        </row>
        <row r="46">
          <cell r="F46">
            <v>0</v>
          </cell>
        </row>
        <row r="51">
          <cell r="F51">
            <v>76450286</v>
          </cell>
        </row>
        <row r="52">
          <cell r="F52">
            <v>2284338</v>
          </cell>
        </row>
        <row r="56">
          <cell r="F56">
            <v>0</v>
          </cell>
        </row>
        <row r="57">
          <cell r="F57">
            <v>1172</v>
          </cell>
        </row>
        <row r="58">
          <cell r="F58">
            <v>6466</v>
          </cell>
        </row>
        <row r="61">
          <cell r="F61">
            <v>10005425</v>
          </cell>
        </row>
        <row r="62">
          <cell r="F62">
            <v>331243300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0"/>
  <sheetViews>
    <sheetView tabSelected="1" view="pageBreakPreview" topLeftCell="B1" zoomScaleNormal="100" zoomScaleSheetLayoutView="100" workbookViewId="0">
      <selection activeCell="G66" sqref="G66"/>
    </sheetView>
  </sheetViews>
  <sheetFormatPr defaultRowHeight="18" customHeight="1"/>
  <cols>
    <col min="1" max="1" width="0.375" style="1" hidden="1" customWidth="1"/>
    <col min="2" max="2" width="5.5" style="1" customWidth="1"/>
    <col min="3" max="3" width="28.125" style="1" customWidth="1"/>
    <col min="4" max="4" width="9" style="2"/>
    <col min="5" max="5" width="18.125" style="3" customWidth="1"/>
    <col min="6" max="6" width="18.75" style="3" customWidth="1"/>
    <col min="7" max="7" width="18.5" style="4" customWidth="1"/>
    <col min="8" max="8" width="19.125" style="4" customWidth="1"/>
    <col min="9" max="9" width="15" style="1" bestFit="1" customWidth="1"/>
    <col min="10" max="16384" width="9" style="1"/>
  </cols>
  <sheetData>
    <row r="1" spans="2:9" ht="10.5" customHeight="1"/>
    <row r="2" spans="2:9" s="6" customFormat="1" ht="45" customHeight="1">
      <c r="B2" s="5" t="s">
        <v>0</v>
      </c>
      <c r="C2" s="5"/>
      <c r="D2" s="5"/>
      <c r="E2" s="5"/>
      <c r="F2" s="5"/>
      <c r="G2" s="5"/>
      <c r="H2" s="5"/>
    </row>
    <row r="3" spans="2:9" ht="6.95" customHeight="1"/>
    <row r="4" spans="2:9" s="8" customFormat="1" ht="18" customHeight="1">
      <c r="B4" s="7" t="s">
        <v>1</v>
      </c>
      <c r="C4" s="7"/>
      <c r="D4" s="7"/>
      <c r="E4" s="7"/>
      <c r="F4" s="7"/>
      <c r="G4" s="7"/>
      <c r="H4" s="7"/>
    </row>
    <row r="5" spans="2:9" s="8" customFormat="1" ht="18" customHeight="1">
      <c r="B5" s="7" t="s">
        <v>2</v>
      </c>
      <c r="C5" s="7"/>
      <c r="D5" s="7"/>
      <c r="E5" s="7"/>
      <c r="F5" s="7"/>
      <c r="G5" s="7"/>
      <c r="H5" s="7"/>
    </row>
    <row r="6" spans="2:9" ht="8.25" customHeight="1"/>
    <row r="7" spans="2:9" s="10" customFormat="1" ht="18" customHeight="1">
      <c r="B7" s="9" t="str">
        <f>[1]진흥원대차!B6</f>
        <v>(재)고양지식정보산업진흥원</v>
      </c>
      <c r="C7" s="9"/>
      <c r="E7" s="11"/>
      <c r="F7" s="11"/>
      <c r="G7" s="11"/>
      <c r="H7" s="12" t="s">
        <v>3</v>
      </c>
    </row>
    <row r="8" spans="2:9" s="10" customFormat="1" ht="3" customHeight="1">
      <c r="E8" s="11"/>
      <c r="F8" s="11"/>
      <c r="G8" s="11"/>
      <c r="H8" s="11"/>
    </row>
    <row r="9" spans="2:9" s="10" customFormat="1" ht="20.25" customHeight="1">
      <c r="B9" s="13" t="s">
        <v>4</v>
      </c>
      <c r="C9" s="14"/>
      <c r="D9" s="15"/>
      <c r="E9" s="16" t="s">
        <v>5</v>
      </c>
      <c r="F9" s="17"/>
      <c r="G9" s="16" t="s">
        <v>6</v>
      </c>
      <c r="H9" s="17"/>
    </row>
    <row r="10" spans="2:9" s="10" customFormat="1" ht="20.25" customHeight="1">
      <c r="B10" s="18"/>
      <c r="C10" s="19"/>
      <c r="D10" s="20"/>
      <c r="E10" s="16" t="s">
        <v>7</v>
      </c>
      <c r="F10" s="17"/>
      <c r="G10" s="16" t="s">
        <v>7</v>
      </c>
      <c r="H10" s="17"/>
    </row>
    <row r="11" spans="2:9" s="10" customFormat="1" ht="13.15" customHeight="1">
      <c r="B11" s="21"/>
      <c r="C11" s="22"/>
      <c r="D11" s="23"/>
      <c r="E11" s="24"/>
      <c r="F11" s="25"/>
      <c r="G11" s="24"/>
      <c r="H11" s="25"/>
    </row>
    <row r="12" spans="2:9" s="10" customFormat="1" ht="20.25" customHeight="1">
      <c r="B12" s="26" t="s">
        <v>8</v>
      </c>
      <c r="C12" s="27" t="s">
        <v>9</v>
      </c>
      <c r="D12" s="28" t="s">
        <v>10</v>
      </c>
      <c r="E12" s="29"/>
      <c r="F12" s="30">
        <f>SUM(E13:E15)</f>
        <v>5090761358</v>
      </c>
      <c r="G12" s="29"/>
      <c r="H12" s="30">
        <v>4968082272</v>
      </c>
      <c r="I12" s="31"/>
    </row>
    <row r="13" spans="2:9" s="10" customFormat="1" ht="20.25" customHeight="1">
      <c r="B13" s="32" t="s">
        <v>11</v>
      </c>
      <c r="C13" s="27" t="s">
        <v>12</v>
      </c>
      <c r="D13" s="28"/>
      <c r="E13" s="33">
        <f>'[2]2011 정산표 is'!F7</f>
        <v>2945937907</v>
      </c>
      <c r="F13" s="33"/>
      <c r="G13" s="33">
        <v>2961945881</v>
      </c>
      <c r="H13" s="33"/>
    </row>
    <row r="14" spans="2:9" s="10" customFormat="1" ht="20.25" customHeight="1">
      <c r="B14" s="32" t="s">
        <v>13</v>
      </c>
      <c r="C14" s="27" t="s">
        <v>14</v>
      </c>
      <c r="D14" s="28"/>
      <c r="E14" s="33">
        <f>'[2]2011 정산표 is'!F8</f>
        <v>532290538</v>
      </c>
      <c r="F14" s="33"/>
      <c r="G14" s="33">
        <v>626435563</v>
      </c>
      <c r="H14" s="33"/>
    </row>
    <row r="15" spans="2:9" s="10" customFormat="1" ht="20.25" customHeight="1">
      <c r="B15" s="32" t="s">
        <v>15</v>
      </c>
      <c r="C15" s="27" t="s">
        <v>16</v>
      </c>
      <c r="D15" s="28"/>
      <c r="E15" s="33">
        <f>'[2]2011 정산표 is'!F13</f>
        <v>1612532913</v>
      </c>
      <c r="F15" s="33"/>
      <c r="G15" s="33">
        <v>1379700828</v>
      </c>
      <c r="H15" s="33"/>
    </row>
    <row r="16" spans="2:9" s="10" customFormat="1" ht="20.25" customHeight="1">
      <c r="B16" s="26" t="s">
        <v>17</v>
      </c>
      <c r="C16" s="27" t="s">
        <v>18</v>
      </c>
      <c r="D16" s="28"/>
      <c r="E16" s="33"/>
      <c r="F16" s="30">
        <f>SUM(E17:E41)</f>
        <v>4828239619</v>
      </c>
      <c r="G16" s="33"/>
      <c r="H16" s="30">
        <v>4793337132</v>
      </c>
      <c r="I16" s="31"/>
    </row>
    <row r="17" spans="2:8" s="10" customFormat="1" ht="20.25" customHeight="1">
      <c r="B17" s="32" t="s">
        <v>11</v>
      </c>
      <c r="C17" s="27" t="s">
        <v>19</v>
      </c>
      <c r="D17" s="34"/>
      <c r="E17" s="33">
        <f>'[2]2011 정산표 is'!F23</f>
        <v>692641821</v>
      </c>
      <c r="F17" s="33"/>
      <c r="G17" s="33">
        <v>675550900</v>
      </c>
      <c r="H17" s="33"/>
    </row>
    <row r="18" spans="2:8" s="10" customFormat="1" ht="20.25" customHeight="1">
      <c r="B18" s="32" t="s">
        <v>13</v>
      </c>
      <c r="C18" s="27" t="s">
        <v>20</v>
      </c>
      <c r="D18" s="34"/>
      <c r="E18" s="33">
        <f>'[2]2011 정산표 is'!F24</f>
        <v>124448730</v>
      </c>
      <c r="F18" s="33"/>
      <c r="G18" s="33">
        <v>97755060</v>
      </c>
      <c r="H18" s="33"/>
    </row>
    <row r="19" spans="2:8" s="10" customFormat="1" ht="20.25" customHeight="1">
      <c r="B19" s="32" t="s">
        <v>15</v>
      </c>
      <c r="C19" s="27" t="s">
        <v>21</v>
      </c>
      <c r="D19" s="34"/>
      <c r="E19" s="33">
        <f>'[2]2011 정산표 is'!F25</f>
        <v>10593610</v>
      </c>
      <c r="F19" s="33"/>
      <c r="G19" s="33">
        <v>2700000</v>
      </c>
      <c r="H19" s="33"/>
    </row>
    <row r="20" spans="2:8" s="10" customFormat="1" ht="20.25" customHeight="1">
      <c r="B20" s="32" t="s">
        <v>22</v>
      </c>
      <c r="C20" s="27" t="s">
        <v>23</v>
      </c>
      <c r="D20" s="34"/>
      <c r="E20" s="33">
        <f>'[2]2011 정산표 is'!F26</f>
        <v>81952950</v>
      </c>
      <c r="F20" s="33"/>
      <c r="G20" s="33">
        <v>66364640</v>
      </c>
      <c r="H20" s="33"/>
    </row>
    <row r="21" spans="2:8" s="10" customFormat="1" ht="20.25" customHeight="1">
      <c r="B21" s="32" t="s">
        <v>24</v>
      </c>
      <c r="C21" s="27" t="s">
        <v>25</v>
      </c>
      <c r="D21" s="34"/>
      <c r="E21" s="33">
        <f>'[2]2011 정산표 is'!F27</f>
        <v>93073168</v>
      </c>
      <c r="F21" s="33"/>
      <c r="G21" s="33">
        <v>89793211</v>
      </c>
      <c r="H21" s="33"/>
    </row>
    <row r="22" spans="2:8" s="10" customFormat="1" ht="20.25" customHeight="1">
      <c r="B22" s="32" t="s">
        <v>26</v>
      </c>
      <c r="C22" s="27" t="s">
        <v>27</v>
      </c>
      <c r="D22" s="34"/>
      <c r="E22" s="33">
        <f>'[2]2011 정산표 is'!F29</f>
        <v>31078859</v>
      </c>
      <c r="F22" s="33"/>
      <c r="G22" s="33">
        <v>32278458</v>
      </c>
      <c r="H22" s="33"/>
    </row>
    <row r="23" spans="2:8" s="10" customFormat="1" ht="20.25" customHeight="1">
      <c r="B23" s="32" t="s">
        <v>28</v>
      </c>
      <c r="C23" s="27" t="s">
        <v>29</v>
      </c>
      <c r="D23" s="34"/>
      <c r="E23" s="33">
        <f>'[2]2011 정산표 is'!F30</f>
        <v>129701954</v>
      </c>
      <c r="F23" s="33"/>
      <c r="G23" s="33">
        <v>120330377</v>
      </c>
      <c r="H23" s="33"/>
    </row>
    <row r="24" spans="2:8" s="10" customFormat="1" ht="20.25" customHeight="1">
      <c r="B24" s="32" t="s">
        <v>30</v>
      </c>
      <c r="C24" s="27" t="s">
        <v>31</v>
      </c>
      <c r="D24" s="34"/>
      <c r="E24" s="33">
        <f>'[2]2011 정산표 is'!F31</f>
        <v>132304565</v>
      </c>
      <c r="F24" s="33"/>
      <c r="G24" s="33">
        <v>100097575</v>
      </c>
      <c r="H24" s="33"/>
    </row>
    <row r="25" spans="2:8" s="10" customFormat="1" ht="20.25" customHeight="1">
      <c r="B25" s="32" t="s">
        <v>32</v>
      </c>
      <c r="C25" s="27" t="s">
        <v>33</v>
      </c>
      <c r="D25" s="34"/>
      <c r="E25" s="33">
        <f>'[2]2011 정산표 is'!F33</f>
        <v>6287687</v>
      </c>
      <c r="F25" s="33"/>
      <c r="G25" s="33">
        <v>6310335</v>
      </c>
      <c r="H25" s="33"/>
    </row>
    <row r="26" spans="2:8" s="10" customFormat="1" ht="20.25" customHeight="1">
      <c r="B26" s="32" t="s">
        <v>34</v>
      </c>
      <c r="C26" s="27" t="s">
        <v>35</v>
      </c>
      <c r="D26" s="34"/>
      <c r="E26" s="33">
        <f>'[2]2011 정산표 is'!F34</f>
        <v>1393692992</v>
      </c>
      <c r="F26" s="33"/>
      <c r="G26" s="33">
        <v>901840958</v>
      </c>
      <c r="H26" s="33"/>
    </row>
    <row r="27" spans="2:8" s="10" customFormat="1" ht="20.25" customHeight="1">
      <c r="B27" s="32" t="s">
        <v>36</v>
      </c>
      <c r="C27" s="27" t="s">
        <v>37</v>
      </c>
      <c r="D27" s="34"/>
      <c r="E27" s="33">
        <f>'[2]2011 정산표 is'!F35</f>
        <v>3581580</v>
      </c>
      <c r="F27" s="33"/>
      <c r="G27" s="33">
        <v>1915910</v>
      </c>
      <c r="H27" s="33"/>
    </row>
    <row r="28" spans="2:8" s="10" customFormat="1" ht="20.25" customHeight="1">
      <c r="B28" s="32" t="s">
        <v>38</v>
      </c>
      <c r="C28" s="27" t="s">
        <v>39</v>
      </c>
      <c r="D28" s="34"/>
      <c r="E28" s="33">
        <f>'[2]2011 정산표 is'!F36</f>
        <v>5555319</v>
      </c>
      <c r="F28" s="33"/>
      <c r="G28" s="33">
        <v>7178952</v>
      </c>
      <c r="H28" s="33"/>
    </row>
    <row r="29" spans="2:8" s="10" customFormat="1" ht="20.25" customHeight="1">
      <c r="B29" s="32" t="s">
        <v>40</v>
      </c>
      <c r="C29" s="27" t="s">
        <v>41</v>
      </c>
      <c r="D29" s="34"/>
      <c r="E29" s="33">
        <f>'[2]2011 정산표 is'!F37</f>
        <v>6916360</v>
      </c>
      <c r="F29" s="33"/>
      <c r="G29" s="33">
        <v>20700150</v>
      </c>
      <c r="H29" s="33"/>
    </row>
    <row r="30" spans="2:8" s="10" customFormat="1" ht="20.25" customHeight="1">
      <c r="B30" s="32" t="s">
        <v>42</v>
      </c>
      <c r="C30" s="27" t="s">
        <v>43</v>
      </c>
      <c r="D30" s="34"/>
      <c r="E30" s="33">
        <f>'[2]2011 정산표 is'!F38</f>
        <v>45683350</v>
      </c>
      <c r="F30" s="33"/>
      <c r="G30" s="33">
        <v>40123830</v>
      </c>
      <c r="H30" s="33"/>
    </row>
    <row r="31" spans="2:8" s="10" customFormat="1" ht="20.25" customHeight="1">
      <c r="B31" s="32" t="s">
        <v>44</v>
      </c>
      <c r="C31" s="27" t="s">
        <v>45</v>
      </c>
      <c r="D31" s="34"/>
      <c r="E31" s="33">
        <f>'[2]2011 정산표 is'!F39</f>
        <v>69954806</v>
      </c>
      <c r="F31" s="33"/>
      <c r="G31" s="33">
        <v>50283116</v>
      </c>
      <c r="H31" s="33"/>
    </row>
    <row r="32" spans="2:8" s="10" customFormat="1" ht="20.25" customHeight="1">
      <c r="B32" s="32" t="s">
        <v>46</v>
      </c>
      <c r="C32" s="27" t="s">
        <v>47</v>
      </c>
      <c r="D32" s="34"/>
      <c r="E32" s="33">
        <f>'[2]2011 정산표 is'!F40</f>
        <v>20732833</v>
      </c>
      <c r="F32" s="35"/>
      <c r="G32" s="33">
        <v>6097716</v>
      </c>
      <c r="H32" s="35"/>
    </row>
    <row r="33" spans="2:8" s="10" customFormat="1" ht="20.25" customHeight="1">
      <c r="B33" s="32" t="s">
        <v>48</v>
      </c>
      <c r="C33" s="27" t="s">
        <v>49</v>
      </c>
      <c r="D33" s="34"/>
      <c r="E33" s="33">
        <f>'[2]2011 정산표 is'!F41</f>
        <v>25896198</v>
      </c>
      <c r="F33" s="35"/>
      <c r="G33" s="33">
        <v>15829719</v>
      </c>
      <c r="H33" s="35"/>
    </row>
    <row r="34" spans="2:8" s="10" customFormat="1" ht="20.25" customHeight="1">
      <c r="B34" s="32" t="s">
        <v>50</v>
      </c>
      <c r="C34" s="27" t="s">
        <v>51</v>
      </c>
      <c r="D34" s="34"/>
      <c r="E34" s="33">
        <f>'[2]2011 정산표 is'!F42</f>
        <v>31246059</v>
      </c>
      <c r="F34" s="35"/>
      <c r="G34" s="33">
        <v>46113536</v>
      </c>
      <c r="H34" s="35"/>
    </row>
    <row r="35" spans="2:8" s="10" customFormat="1" ht="20.25" customHeight="1">
      <c r="B35" s="32" t="s">
        <v>52</v>
      </c>
      <c r="C35" s="27" t="s">
        <v>53</v>
      </c>
      <c r="D35" s="34"/>
      <c r="E35" s="33">
        <f>'[2]2011 정산표 is'!F43</f>
        <v>39614899</v>
      </c>
      <c r="F35" s="35"/>
      <c r="G35" s="33">
        <v>4227950</v>
      </c>
      <c r="H35" s="35"/>
    </row>
    <row r="36" spans="2:8" s="10" customFormat="1" ht="20.25" customHeight="1">
      <c r="B36" s="32" t="s">
        <v>54</v>
      </c>
      <c r="C36" s="27" t="s">
        <v>55</v>
      </c>
      <c r="D36" s="34"/>
      <c r="E36" s="33">
        <f>'[2]2011 정산표 is'!F44</f>
        <v>511183152</v>
      </c>
      <c r="F36" s="35"/>
      <c r="G36" s="33">
        <v>278962069</v>
      </c>
      <c r="H36" s="35"/>
    </row>
    <row r="37" spans="2:8" s="10" customFormat="1" ht="20.25" customHeight="1">
      <c r="B37" s="32" t="s">
        <v>56</v>
      </c>
      <c r="C37" s="27" t="s">
        <v>57</v>
      </c>
      <c r="D37" s="34"/>
      <c r="E37" s="33">
        <f>'[2]2011 정산표 is'!F45</f>
        <v>1368029140</v>
      </c>
      <c r="F37" s="35"/>
      <c r="G37" s="33">
        <v>2182707940</v>
      </c>
      <c r="H37" s="35"/>
    </row>
    <row r="38" spans="2:8" s="10" customFormat="1" ht="20.25" customHeight="1">
      <c r="B38" s="32" t="s">
        <v>58</v>
      </c>
      <c r="C38" s="27" t="s">
        <v>59</v>
      </c>
      <c r="D38" s="34"/>
      <c r="E38" s="33">
        <f>'[2]2011 정산표 is'!F28</f>
        <v>2530285</v>
      </c>
      <c r="F38" s="35"/>
      <c r="G38" s="33">
        <v>0</v>
      </c>
      <c r="H38" s="35"/>
    </row>
    <row r="39" spans="2:8" s="10" customFormat="1" ht="20.25" customHeight="1">
      <c r="B39" s="32" t="s">
        <v>60</v>
      </c>
      <c r="C39" s="27" t="s">
        <v>61</v>
      </c>
      <c r="D39" s="34"/>
      <c r="E39" s="33">
        <f>'[2]2011 정산표 is'!F32</f>
        <v>1399442</v>
      </c>
      <c r="F39" s="33"/>
      <c r="G39" s="33"/>
      <c r="H39" s="33"/>
    </row>
    <row r="40" spans="2:8" s="10" customFormat="1" ht="20.25" customHeight="1">
      <c r="B40" s="32" t="s">
        <v>62</v>
      </c>
      <c r="C40" s="27" t="s">
        <v>63</v>
      </c>
      <c r="D40" s="34"/>
      <c r="E40" s="33">
        <f>'[2]2011 정산표 is'!F15</f>
        <v>139860</v>
      </c>
      <c r="F40" s="33"/>
      <c r="G40" s="33">
        <v>46174730</v>
      </c>
      <c r="H40" s="33"/>
    </row>
    <row r="41" spans="2:8" s="10" customFormat="1" ht="20.25" customHeight="1">
      <c r="B41" s="32" t="s">
        <v>64</v>
      </c>
      <c r="C41" s="27" t="s">
        <v>65</v>
      </c>
      <c r="D41" s="34"/>
      <c r="E41" s="33">
        <f>'[2]2011 정산표 is'!F46</f>
        <v>0</v>
      </c>
      <c r="F41" s="33"/>
      <c r="G41" s="33"/>
      <c r="H41" s="33"/>
    </row>
    <row r="42" spans="2:8" s="10" customFormat="1" ht="20.25" customHeight="1">
      <c r="B42" s="26" t="s">
        <v>66</v>
      </c>
      <c r="C42" s="27" t="s">
        <v>67</v>
      </c>
      <c r="D42" s="34"/>
      <c r="E42" s="36"/>
      <c r="F42" s="37">
        <f>F12-F16</f>
        <v>262521739</v>
      </c>
      <c r="G42" s="36"/>
      <c r="H42" s="37">
        <v>174745140</v>
      </c>
    </row>
    <row r="43" spans="2:8" s="10" customFormat="1" ht="20.25" customHeight="1">
      <c r="B43" s="26" t="s">
        <v>68</v>
      </c>
      <c r="C43" s="27" t="s">
        <v>69</v>
      </c>
      <c r="D43" s="34"/>
      <c r="E43" s="36"/>
      <c r="F43" s="36">
        <f>SUM(E44:E45)</f>
        <v>78734624</v>
      </c>
      <c r="G43" s="36"/>
      <c r="H43" s="36">
        <v>57380020</v>
      </c>
    </row>
    <row r="44" spans="2:8" s="10" customFormat="1" ht="20.25" customHeight="1">
      <c r="B44" s="32" t="s">
        <v>11</v>
      </c>
      <c r="C44" s="27" t="s">
        <v>70</v>
      </c>
      <c r="D44" s="34"/>
      <c r="E44" s="36">
        <f>'[2]2011 정산표 is'!F51</f>
        <v>76450286</v>
      </c>
      <c r="F44" s="36"/>
      <c r="G44" s="36">
        <v>45538145</v>
      </c>
      <c r="H44" s="36"/>
    </row>
    <row r="45" spans="2:8" s="10" customFormat="1" ht="20.25" customHeight="1">
      <c r="B45" s="32" t="s">
        <v>13</v>
      </c>
      <c r="C45" s="27" t="s">
        <v>71</v>
      </c>
      <c r="D45" s="34"/>
      <c r="E45" s="36">
        <f>'[2]2011 정산표 is'!F52</f>
        <v>2284338</v>
      </c>
      <c r="F45" s="36"/>
      <c r="G45" s="36">
        <v>11841875</v>
      </c>
      <c r="H45" s="36"/>
    </row>
    <row r="46" spans="2:8" s="10" customFormat="1" ht="20.25" customHeight="1">
      <c r="B46" s="26" t="s">
        <v>72</v>
      </c>
      <c r="C46" s="27" t="s">
        <v>73</v>
      </c>
      <c r="D46" s="34"/>
      <c r="E46" s="36"/>
      <c r="F46" s="36">
        <f>SUM(E47:E49)</f>
        <v>7638</v>
      </c>
      <c r="G46" s="36"/>
      <c r="H46" s="36">
        <v>3095574</v>
      </c>
    </row>
    <row r="47" spans="2:8" s="10" customFormat="1" ht="20.25" customHeight="1">
      <c r="B47" s="32" t="s">
        <v>11</v>
      </c>
      <c r="C47" s="27" t="s">
        <v>74</v>
      </c>
      <c r="D47" s="34"/>
      <c r="E47" s="36">
        <f>'[2]2011 정산표 is'!F56</f>
        <v>0</v>
      </c>
      <c r="F47" s="36"/>
      <c r="G47" s="35">
        <v>1726</v>
      </c>
      <c r="H47" s="36"/>
    </row>
    <row r="48" spans="2:8" s="10" customFormat="1" ht="20.25" customHeight="1">
      <c r="B48" s="32" t="s">
        <v>75</v>
      </c>
      <c r="C48" s="27" t="s">
        <v>76</v>
      </c>
      <c r="D48" s="34"/>
      <c r="E48" s="36">
        <f>'[2]2011 정산표 is'!F57</f>
        <v>1172</v>
      </c>
      <c r="F48" s="36"/>
      <c r="G48" s="36">
        <v>3001389</v>
      </c>
      <c r="H48" s="36"/>
    </row>
    <row r="49" spans="2:9" s="10" customFormat="1" ht="26.25" customHeight="1">
      <c r="B49" s="32" t="s">
        <v>77</v>
      </c>
      <c r="C49" s="27" t="s">
        <v>78</v>
      </c>
      <c r="D49" s="34"/>
      <c r="E49" s="36">
        <f>'[2]2011 정산표 is'!F58</f>
        <v>6466</v>
      </c>
      <c r="F49" s="38"/>
      <c r="G49" s="36">
        <v>92459</v>
      </c>
      <c r="H49" s="38"/>
    </row>
    <row r="50" spans="2:9" s="10" customFormat="1" ht="26.25" customHeight="1">
      <c r="B50" s="26" t="s">
        <v>79</v>
      </c>
      <c r="C50" s="27" t="s">
        <v>80</v>
      </c>
      <c r="D50" s="34"/>
      <c r="E50" s="36"/>
      <c r="F50" s="39">
        <f>F42+F43-F46</f>
        <v>341248725</v>
      </c>
      <c r="G50" s="36"/>
      <c r="H50" s="36">
        <v>229029586</v>
      </c>
    </row>
    <row r="51" spans="2:9" s="10" customFormat="1" ht="20.25" customHeight="1">
      <c r="B51" s="26" t="s">
        <v>81</v>
      </c>
      <c r="C51" s="27" t="s">
        <v>82</v>
      </c>
      <c r="D51" s="34"/>
      <c r="E51" s="36"/>
      <c r="F51" s="39">
        <f>'[2]2011 정산표 is'!F61</f>
        <v>10005425</v>
      </c>
      <c r="G51" s="36"/>
      <c r="H51" s="36">
        <v>84023632</v>
      </c>
    </row>
    <row r="52" spans="2:9" s="10" customFormat="1" ht="20.25" customHeight="1" thickBot="1">
      <c r="B52" s="26" t="s">
        <v>83</v>
      </c>
      <c r="C52" s="27" t="s">
        <v>84</v>
      </c>
      <c r="D52" s="34"/>
      <c r="E52" s="36"/>
      <c r="F52" s="40">
        <f>F50-F51</f>
        <v>331243300</v>
      </c>
      <c r="G52" s="36"/>
      <c r="H52" s="41">
        <v>145005954</v>
      </c>
      <c r="I52" s="31">
        <f>F52-'[2]2011 정산표 is'!F62</f>
        <v>0</v>
      </c>
    </row>
    <row r="53" spans="2:9" s="10" customFormat="1" ht="20.25" customHeight="1" thickTop="1">
      <c r="B53" s="42"/>
      <c r="C53" s="43"/>
      <c r="D53" s="44"/>
      <c r="E53" s="38"/>
      <c r="F53" s="45"/>
      <c r="G53" s="38"/>
      <c r="H53" s="38"/>
    </row>
    <row r="54" spans="2:9" s="10" customFormat="1" ht="20.25" customHeight="1">
      <c r="B54" s="46" t="s">
        <v>85</v>
      </c>
      <c r="C54" s="46"/>
      <c r="D54" s="46"/>
      <c r="E54" s="46"/>
      <c r="F54" s="46"/>
      <c r="G54" s="46"/>
      <c r="H54" s="46"/>
    </row>
    <row r="55" spans="2:9" s="10" customFormat="1" ht="20.25" customHeight="1"/>
    <row r="56" spans="2:9" s="10" customFormat="1" ht="20.25" customHeight="1"/>
    <row r="57" spans="2:9" s="10" customFormat="1" ht="20.25" customHeight="1"/>
    <row r="58" spans="2:9" s="10" customFormat="1" ht="20.25" customHeight="1"/>
    <row r="59" spans="2:9" s="10" customFormat="1" ht="20.25" customHeight="1"/>
    <row r="60" spans="2:9" s="10" customFormat="1" ht="20.25" customHeight="1"/>
    <row r="61" spans="2:9" s="10" customFormat="1" ht="20.25" customHeight="1"/>
    <row r="62" spans="2:9" s="10" customFormat="1" ht="20.25" customHeight="1"/>
    <row r="63" spans="2:9" s="10" customFormat="1" ht="20.25" customHeight="1">
      <c r="I63" s="31"/>
    </row>
    <row r="64" spans="2:9" s="10" customFormat="1" ht="7.5" customHeight="1"/>
    <row r="65" spans="2:8" s="10" customFormat="1" ht="7.5" customHeight="1"/>
    <row r="66" spans="2:8" s="10" customFormat="1" ht="20.25" customHeight="1"/>
    <row r="67" spans="2:8" s="10" customFormat="1" ht="20.25" customHeight="1">
      <c r="B67" s="7"/>
      <c r="C67" s="7"/>
      <c r="D67" s="7"/>
      <c r="E67" s="7"/>
      <c r="F67" s="7"/>
      <c r="G67" s="7"/>
      <c r="H67" s="7"/>
    </row>
    <row r="68" spans="2:8" s="10" customFormat="1" ht="20.25" customHeight="1">
      <c r="E68" s="11"/>
      <c r="F68" s="11"/>
    </row>
    <row r="69" spans="2:8" s="10" customFormat="1" ht="20.25" customHeight="1">
      <c r="E69" s="11"/>
      <c r="F69" s="11"/>
    </row>
    <row r="70" spans="2:8" s="10" customFormat="1" ht="20.25" customHeight="1">
      <c r="B70" s="47"/>
    </row>
    <row r="71" spans="2:8" s="10" customFormat="1" ht="20.25" customHeight="1">
      <c r="E71" s="11"/>
      <c r="F71" s="11"/>
      <c r="G71" s="11"/>
      <c r="H71" s="11"/>
    </row>
    <row r="72" spans="2:8" s="10" customFormat="1" ht="20.25" customHeight="1">
      <c r="E72" s="11"/>
      <c r="F72" s="11"/>
      <c r="G72" s="11"/>
      <c r="H72" s="11"/>
    </row>
    <row r="73" spans="2:8" s="10" customFormat="1" ht="20.25" customHeight="1">
      <c r="E73" s="11"/>
      <c r="F73" s="11"/>
      <c r="G73" s="11"/>
      <c r="H73" s="11"/>
    </row>
    <row r="74" spans="2:8" s="10" customFormat="1" ht="20.25" customHeight="1">
      <c r="E74" s="11"/>
      <c r="F74" s="11"/>
      <c r="G74" s="11"/>
      <c r="H74" s="11"/>
    </row>
    <row r="75" spans="2:8" s="10" customFormat="1" ht="20.25" customHeight="1">
      <c r="E75" s="11"/>
      <c r="F75" s="11"/>
      <c r="G75" s="11"/>
      <c r="H75" s="11"/>
    </row>
    <row r="76" spans="2:8" s="10" customFormat="1" ht="20.25" customHeight="1">
      <c r="E76" s="11"/>
      <c r="F76" s="11"/>
      <c r="G76" s="11"/>
      <c r="H76" s="11"/>
    </row>
    <row r="77" spans="2:8" s="10" customFormat="1" ht="22.5" customHeight="1">
      <c r="E77" s="11"/>
      <c r="F77" s="11"/>
      <c r="G77" s="11"/>
      <c r="H77" s="11"/>
    </row>
    <row r="78" spans="2:8" s="10" customFormat="1" ht="22.5" customHeight="1">
      <c r="E78" s="11"/>
      <c r="F78" s="11"/>
      <c r="G78" s="11"/>
      <c r="H78" s="11"/>
    </row>
    <row r="79" spans="2:8" s="10" customFormat="1" ht="22.5" customHeight="1">
      <c r="E79" s="11"/>
      <c r="F79" s="11"/>
      <c r="G79" s="11"/>
      <c r="H79" s="11"/>
    </row>
    <row r="80" spans="2:8" s="10" customFormat="1" ht="22.5" customHeight="1">
      <c r="E80" s="11"/>
      <c r="F80" s="11"/>
      <c r="G80" s="11"/>
      <c r="H80" s="11"/>
    </row>
    <row r="81" spans="2:13" s="10" customFormat="1" ht="22.5" customHeight="1">
      <c r="E81" s="11"/>
      <c r="F81" s="11"/>
      <c r="G81" s="11"/>
      <c r="H81" s="11"/>
    </row>
    <row r="82" spans="2:13" s="10" customFormat="1" ht="22.5" customHeight="1">
      <c r="E82" s="11"/>
      <c r="F82" s="11"/>
      <c r="G82" s="11"/>
      <c r="H82" s="11"/>
    </row>
    <row r="83" spans="2:13" s="10" customFormat="1" ht="22.5" customHeight="1">
      <c r="E83" s="11"/>
      <c r="F83" s="11"/>
      <c r="G83" s="11"/>
      <c r="H83" s="11"/>
    </row>
    <row r="84" spans="2:13" s="10" customFormat="1" ht="22.5" customHeight="1">
      <c r="E84" s="11"/>
      <c r="F84" s="11"/>
      <c r="G84" s="11"/>
      <c r="H84" s="11"/>
    </row>
    <row r="85" spans="2:13" s="10" customFormat="1" ht="22.5" customHeight="1">
      <c r="E85" s="11"/>
      <c r="F85" s="11"/>
      <c r="G85" s="11"/>
      <c r="H85" s="11"/>
    </row>
    <row r="86" spans="2:13" s="10" customFormat="1" ht="22.5" customHeight="1">
      <c r="E86" s="11"/>
      <c r="F86" s="11"/>
      <c r="G86" s="11"/>
      <c r="H86" s="11"/>
    </row>
    <row r="87" spans="2:13" s="10" customFormat="1" ht="22.5" customHeight="1">
      <c r="E87" s="11"/>
      <c r="F87" s="11"/>
      <c r="G87" s="11"/>
      <c r="H87" s="11"/>
    </row>
    <row r="88" spans="2:13" s="10" customFormat="1" ht="22.5" customHeight="1">
      <c r="E88" s="11"/>
      <c r="F88" s="11"/>
      <c r="G88" s="11"/>
      <c r="H88" s="11"/>
    </row>
    <row r="89" spans="2:13" s="10" customFormat="1" ht="22.5" customHeight="1">
      <c r="B89" s="48"/>
      <c r="C89" s="7"/>
      <c r="D89" s="7"/>
      <c r="E89" s="7"/>
      <c r="F89" s="7"/>
      <c r="G89" s="7"/>
      <c r="H89" s="7"/>
    </row>
    <row r="90" spans="2:13" s="10" customFormat="1" ht="22.5" customHeight="1">
      <c r="E90" s="11"/>
      <c r="F90" s="11"/>
      <c r="G90" s="11"/>
      <c r="H90" s="11"/>
    </row>
    <row r="91" spans="2:13" s="10" customFormat="1" ht="22.5" customHeight="1">
      <c r="E91" s="11"/>
      <c r="F91" s="11"/>
      <c r="G91" s="11"/>
      <c r="H91" s="11"/>
    </row>
    <row r="92" spans="2:13" s="10" customFormat="1" ht="22.5" customHeight="1">
      <c r="E92" s="11"/>
      <c r="F92" s="11"/>
      <c r="G92" s="11"/>
      <c r="H92" s="11"/>
    </row>
    <row r="93" spans="2:13" s="10" customFormat="1" ht="22.5" customHeight="1">
      <c r="E93" s="11"/>
      <c r="F93" s="11"/>
      <c r="G93" s="11"/>
      <c r="H93" s="11"/>
    </row>
    <row r="94" spans="2:13" s="10" customFormat="1" ht="22.5" customHeight="1">
      <c r="B94" s="49" t="s">
        <v>86</v>
      </c>
      <c r="C94" s="50"/>
      <c r="D94" s="50"/>
      <c r="E94" s="50"/>
      <c r="F94" s="50"/>
      <c r="G94" s="50"/>
      <c r="H94" s="50"/>
    </row>
    <row r="95" spans="2:13" s="10" customFormat="1" ht="22.5" customHeight="1">
      <c r="E95" s="11"/>
      <c r="F95" s="11"/>
      <c r="G95" s="11"/>
      <c r="H95" s="11"/>
    </row>
    <row r="96" spans="2:13" s="10" customFormat="1" ht="22.5" customHeight="1">
      <c r="E96" s="11"/>
      <c r="F96" s="11"/>
      <c r="G96" s="11"/>
      <c r="H96" s="11"/>
      <c r="K96" s="1"/>
      <c r="L96" s="1"/>
      <c r="M96" s="1"/>
    </row>
    <row r="97" spans="5:13" s="10" customFormat="1" ht="22.5" customHeight="1">
      <c r="E97" s="11"/>
      <c r="F97" s="11"/>
      <c r="G97" s="11"/>
      <c r="H97" s="11"/>
      <c r="K97" s="1"/>
      <c r="L97" s="1"/>
      <c r="M97" s="1"/>
    </row>
    <row r="98" spans="5:13" s="10" customFormat="1" ht="22.5" customHeight="1">
      <c r="E98" s="11"/>
      <c r="F98" s="11"/>
      <c r="G98" s="11"/>
      <c r="H98" s="11"/>
      <c r="K98" s="1"/>
      <c r="L98" s="1"/>
      <c r="M98" s="1"/>
    </row>
    <row r="99" spans="5:13" s="10" customFormat="1" ht="22.5" customHeight="1">
      <c r="E99" s="11"/>
      <c r="F99" s="11"/>
      <c r="G99" s="11"/>
      <c r="H99" s="11"/>
      <c r="K99" s="1"/>
      <c r="L99" s="1"/>
      <c r="M99" s="1"/>
    </row>
    <row r="100" spans="5:13" s="10" customFormat="1" ht="22.5" customHeight="1">
      <c r="E100" s="11"/>
      <c r="F100" s="11"/>
      <c r="G100" s="11"/>
      <c r="H100" s="11"/>
      <c r="K100" s="1"/>
      <c r="L100" s="1"/>
      <c r="M100" s="1"/>
    </row>
    <row r="101" spans="5:13" s="10" customFormat="1" ht="22.5" customHeight="1">
      <c r="E101" s="11"/>
      <c r="F101" s="11"/>
      <c r="G101" s="11"/>
      <c r="H101" s="11"/>
      <c r="K101" s="1"/>
      <c r="L101" s="1"/>
      <c r="M101" s="1"/>
    </row>
    <row r="102" spans="5:13" s="10" customFormat="1" ht="22.5" customHeight="1">
      <c r="E102" s="11"/>
      <c r="F102" s="11"/>
      <c r="G102" s="11"/>
      <c r="H102" s="11"/>
      <c r="K102" s="1"/>
      <c r="L102" s="1"/>
      <c r="M102" s="1"/>
    </row>
    <row r="103" spans="5:13" s="10" customFormat="1" ht="22.5" customHeight="1">
      <c r="E103" s="11"/>
      <c r="F103" s="11"/>
      <c r="G103" s="11"/>
      <c r="H103" s="11"/>
      <c r="K103" s="1"/>
      <c r="L103" s="1"/>
      <c r="M103" s="1"/>
    </row>
    <row r="104" spans="5:13" s="10" customFormat="1" ht="22.5" customHeight="1">
      <c r="E104" s="11"/>
      <c r="F104" s="11"/>
      <c r="G104" s="11"/>
      <c r="H104" s="11"/>
      <c r="K104" s="1"/>
      <c r="L104" s="1"/>
      <c r="M104" s="1"/>
    </row>
    <row r="105" spans="5:13" s="10" customFormat="1" ht="22.5" customHeight="1">
      <c r="E105" s="11"/>
      <c r="F105" s="11"/>
      <c r="G105" s="11"/>
      <c r="H105" s="11"/>
      <c r="K105" s="1"/>
      <c r="L105" s="1"/>
      <c r="M105" s="1"/>
    </row>
    <row r="106" spans="5:13" s="10" customFormat="1" ht="22.5" customHeight="1">
      <c r="E106" s="11"/>
      <c r="F106" s="11"/>
      <c r="G106" s="11"/>
      <c r="H106" s="11"/>
      <c r="K106" s="1"/>
      <c r="L106" s="1"/>
      <c r="M106" s="1"/>
    </row>
    <row r="107" spans="5:13" s="10" customFormat="1" ht="22.5" customHeight="1">
      <c r="E107" s="11"/>
      <c r="F107" s="11"/>
      <c r="G107" s="11"/>
      <c r="H107" s="11"/>
      <c r="K107" s="1"/>
      <c r="L107" s="1"/>
      <c r="M107" s="1"/>
    </row>
    <row r="108" spans="5:13" s="10" customFormat="1" ht="22.5" customHeight="1">
      <c r="E108" s="11"/>
      <c r="F108" s="11"/>
      <c r="G108" s="11"/>
      <c r="H108" s="11"/>
      <c r="K108" s="1"/>
      <c r="L108" s="1"/>
      <c r="M108" s="1"/>
    </row>
    <row r="109" spans="5:13" s="10" customFormat="1" ht="22.5" customHeight="1">
      <c r="E109" s="11"/>
      <c r="F109" s="11"/>
      <c r="G109" s="11"/>
      <c r="H109" s="11"/>
      <c r="K109" s="1"/>
      <c r="L109" s="1"/>
      <c r="M109" s="1"/>
    </row>
    <row r="110" spans="5:13" s="10" customFormat="1" ht="22.5" customHeight="1">
      <c r="E110" s="11"/>
      <c r="F110" s="11"/>
      <c r="G110" s="11"/>
      <c r="H110" s="11"/>
      <c r="K110" s="1"/>
      <c r="L110" s="1"/>
      <c r="M110" s="1"/>
    </row>
    <row r="111" spans="5:13" s="10" customFormat="1" ht="22.5" customHeight="1">
      <c r="E111" s="11"/>
      <c r="F111" s="11"/>
      <c r="G111" s="11"/>
      <c r="H111" s="11"/>
      <c r="K111" s="1"/>
      <c r="L111" s="1"/>
      <c r="M111" s="1"/>
    </row>
    <row r="112" spans="5:13" s="10" customFormat="1" ht="22.5" customHeight="1">
      <c r="E112" s="11"/>
      <c r="F112" s="11"/>
      <c r="G112" s="11"/>
      <c r="H112" s="11"/>
      <c r="K112" s="1"/>
      <c r="L112" s="1"/>
      <c r="M112" s="1"/>
    </row>
    <row r="113" spans="5:13" s="10" customFormat="1" ht="22.5" customHeight="1">
      <c r="E113" s="11"/>
      <c r="F113" s="11"/>
      <c r="G113" s="11"/>
      <c r="H113" s="11"/>
      <c r="K113" s="1"/>
      <c r="L113" s="1"/>
      <c r="M113" s="1"/>
    </row>
    <row r="114" spans="5:13" s="10" customFormat="1" ht="22.5" customHeight="1">
      <c r="E114" s="11"/>
      <c r="F114" s="11"/>
      <c r="G114" s="11"/>
      <c r="H114" s="11"/>
      <c r="K114" s="1"/>
      <c r="L114" s="1"/>
      <c r="M114" s="1"/>
    </row>
    <row r="115" spans="5:13" ht="22.5" customHeight="1"/>
    <row r="116" spans="5:13" ht="22.5" customHeight="1"/>
    <row r="117" spans="5:13" ht="22.5" customHeight="1"/>
    <row r="118" spans="5:13" ht="22.5" customHeight="1"/>
    <row r="119" spans="5:13" ht="22.5" customHeight="1"/>
    <row r="120" spans="5:13" ht="22.5" customHeight="1"/>
  </sheetData>
  <mergeCells count="13">
    <mergeCell ref="B54:H54"/>
    <mergeCell ref="B67:H67"/>
    <mergeCell ref="B89:H89"/>
    <mergeCell ref="B94:H94"/>
    <mergeCell ref="B2:H2"/>
    <mergeCell ref="B4:H4"/>
    <mergeCell ref="B5:H5"/>
    <mergeCell ref="B7:C7"/>
    <mergeCell ref="B9:D10"/>
    <mergeCell ref="E9:F9"/>
    <mergeCell ref="G9:H9"/>
    <mergeCell ref="E10:F10"/>
    <mergeCell ref="G10:H10"/>
  </mergeCells>
  <phoneticPr fontId="3" type="noConversion"/>
  <pageMargins left="0.53" right="0.46" top="0.51" bottom="0.53" header="0.3" footer="0.3"/>
  <pageSetup paperSize="9" scale="72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손익계산서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2013-04-11T00:11:20Z</dcterms:created>
  <dcterms:modified xsi:type="dcterms:W3CDTF">2013-04-11T00:11:45Z</dcterms:modified>
</cp:coreProperties>
</file>